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07F819F8-1009-4F31-8B2B-6E6D229732B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例" sheetId="4" r:id="rId1"/>
    <sheet name="1階 計算表" sheetId="2" r:id="rId2"/>
    <sheet name="2階 計算表" sheetId="5" r:id="rId3"/>
    <sheet name="Sheet3" sheetId="3" state="hidden" r:id="rId4"/>
    <sheet name="Sheet6" sheetId="9" state="hidden" r:id="rId5"/>
    <sheet name="使用会場印刷用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" l="1"/>
  <c r="M25" i="10"/>
  <c r="M24" i="10"/>
  <c r="M23" i="10"/>
  <c r="M22" i="10"/>
  <c r="M21" i="10"/>
  <c r="M20" i="10"/>
  <c r="M15" i="10"/>
  <c r="M14" i="10"/>
  <c r="M13" i="10"/>
  <c r="M12" i="10"/>
  <c r="M11" i="10"/>
  <c r="M10" i="10"/>
  <c r="M9" i="10"/>
  <c r="M8" i="10"/>
  <c r="M7" i="10"/>
  <c r="M8" i="2"/>
  <c r="M6" i="10"/>
  <c r="M5" i="10"/>
  <c r="K17" i="5"/>
  <c r="K9" i="5"/>
  <c r="K11" i="5"/>
  <c r="K13" i="5"/>
  <c r="AA10" i="9"/>
  <c r="K15" i="5"/>
  <c r="K8" i="2"/>
  <c r="K13" i="2"/>
  <c r="K15" i="2"/>
  <c r="K17" i="2"/>
  <c r="K19" i="2"/>
  <c r="K21" i="2"/>
  <c r="K23" i="2"/>
  <c r="K25" i="2"/>
  <c r="N25" i="10"/>
  <c r="N24" i="10"/>
  <c r="N23" i="10"/>
  <c r="N22" i="10"/>
  <c r="N21" i="10"/>
  <c r="L25" i="10"/>
  <c r="L24" i="10"/>
  <c r="L23" i="10"/>
  <c r="L22" i="10"/>
  <c r="L21" i="10"/>
  <c r="C21" i="10"/>
  <c r="D21" i="10"/>
  <c r="E21" i="10"/>
  <c r="F21" i="10"/>
  <c r="G21" i="10"/>
  <c r="H21" i="10"/>
  <c r="I21" i="10"/>
  <c r="J21" i="10"/>
  <c r="C22" i="10"/>
  <c r="D22" i="10"/>
  <c r="E22" i="10"/>
  <c r="F22" i="10"/>
  <c r="G22" i="10"/>
  <c r="H22" i="10"/>
  <c r="I22" i="10"/>
  <c r="J22" i="10"/>
  <c r="C23" i="10"/>
  <c r="D23" i="10"/>
  <c r="E23" i="10"/>
  <c r="F23" i="10"/>
  <c r="G23" i="10"/>
  <c r="H23" i="10"/>
  <c r="I23" i="10"/>
  <c r="J23" i="10"/>
  <c r="C24" i="10"/>
  <c r="D24" i="10"/>
  <c r="E24" i="10"/>
  <c r="F24" i="10"/>
  <c r="G24" i="10"/>
  <c r="H24" i="10"/>
  <c r="I24" i="10"/>
  <c r="J24" i="10"/>
  <c r="C25" i="10"/>
  <c r="D25" i="10"/>
  <c r="E25" i="10"/>
  <c r="F25" i="10"/>
  <c r="G25" i="10"/>
  <c r="H25" i="10"/>
  <c r="I25" i="10"/>
  <c r="J25" i="10"/>
  <c r="B25" i="10"/>
  <c r="B24" i="10"/>
  <c r="B23" i="10"/>
  <c r="B22" i="10"/>
  <c r="B21" i="10"/>
  <c r="L20" i="10"/>
  <c r="C20" i="10"/>
  <c r="D20" i="10"/>
  <c r="E20" i="10"/>
  <c r="F20" i="10"/>
  <c r="G20" i="10"/>
  <c r="H20" i="10"/>
  <c r="I20" i="10"/>
  <c r="J20" i="10"/>
  <c r="B20" i="10"/>
  <c r="N9" i="10"/>
  <c r="L15" i="10"/>
  <c r="L14" i="10"/>
  <c r="L13" i="10"/>
  <c r="L12" i="10"/>
  <c r="L11" i="10"/>
  <c r="L10" i="10"/>
  <c r="L9" i="10"/>
  <c r="C10" i="10"/>
  <c r="D10" i="10"/>
  <c r="E10" i="10"/>
  <c r="F10" i="10"/>
  <c r="G10" i="10"/>
  <c r="H10" i="10"/>
  <c r="I10" i="10"/>
  <c r="J10" i="10"/>
  <c r="C11" i="10"/>
  <c r="D11" i="10"/>
  <c r="E11" i="10"/>
  <c r="F11" i="10"/>
  <c r="G11" i="10"/>
  <c r="H11" i="10"/>
  <c r="I11" i="10"/>
  <c r="J11" i="10"/>
  <c r="C12" i="10"/>
  <c r="D12" i="10"/>
  <c r="E12" i="10"/>
  <c r="F12" i="10"/>
  <c r="G12" i="10"/>
  <c r="H12" i="10"/>
  <c r="I12" i="10"/>
  <c r="J12" i="10"/>
  <c r="C13" i="10"/>
  <c r="D13" i="10"/>
  <c r="E13" i="10"/>
  <c r="F13" i="10"/>
  <c r="G13" i="10"/>
  <c r="H13" i="10"/>
  <c r="I13" i="10"/>
  <c r="J13" i="10"/>
  <c r="C14" i="10"/>
  <c r="D14" i="10"/>
  <c r="E14" i="10"/>
  <c r="F14" i="10"/>
  <c r="G14" i="10"/>
  <c r="H14" i="10"/>
  <c r="I14" i="10"/>
  <c r="J14" i="10"/>
  <c r="C15" i="10"/>
  <c r="D15" i="10"/>
  <c r="E15" i="10"/>
  <c r="F15" i="10"/>
  <c r="G15" i="10"/>
  <c r="H15" i="10"/>
  <c r="I15" i="10"/>
  <c r="J15" i="10"/>
  <c r="B15" i="10"/>
  <c r="B14" i="10"/>
  <c r="B13" i="10"/>
  <c r="B12" i="10"/>
  <c r="B11" i="10"/>
  <c r="B10" i="10"/>
  <c r="L8" i="10"/>
  <c r="D9" i="10"/>
  <c r="E9" i="10"/>
  <c r="F9" i="10"/>
  <c r="G9" i="10"/>
  <c r="H9" i="10"/>
  <c r="I9" i="10"/>
  <c r="J9" i="10"/>
  <c r="K9" i="10"/>
  <c r="D8" i="10"/>
  <c r="E8" i="10"/>
  <c r="F8" i="10"/>
  <c r="G8" i="10"/>
  <c r="H8" i="10"/>
  <c r="I8" i="10"/>
  <c r="J8" i="10"/>
  <c r="C9" i="10"/>
  <c r="C8" i="10"/>
  <c r="B9" i="10"/>
  <c r="B8" i="10"/>
  <c r="C5" i="10"/>
  <c r="B6" i="10"/>
  <c r="C6" i="10"/>
  <c r="D6" i="10"/>
  <c r="E6" i="10"/>
  <c r="F6" i="10"/>
  <c r="G6" i="10"/>
  <c r="H6" i="10"/>
  <c r="I6" i="10"/>
  <c r="J6" i="10"/>
  <c r="L6" i="10"/>
  <c r="B7" i="10"/>
  <c r="C7" i="10"/>
  <c r="D7" i="10"/>
  <c r="E7" i="10"/>
  <c r="F7" i="10"/>
  <c r="G7" i="10"/>
  <c r="H7" i="10"/>
  <c r="I7" i="10"/>
  <c r="J7" i="10"/>
  <c r="L7" i="10"/>
  <c r="L5" i="10"/>
  <c r="D5" i="10"/>
  <c r="E5" i="10"/>
  <c r="F5" i="10"/>
  <c r="G5" i="10"/>
  <c r="H5" i="10"/>
  <c r="I5" i="10"/>
  <c r="J5" i="10"/>
  <c r="B5" i="10"/>
  <c r="R6" i="9"/>
  <c r="S6" i="9"/>
  <c r="T6" i="9"/>
  <c r="U6" i="9"/>
  <c r="V6" i="9"/>
  <c r="W6" i="9"/>
  <c r="X6" i="9"/>
  <c r="Y6" i="9"/>
  <c r="Z6" i="9"/>
  <c r="AA6" i="9"/>
  <c r="AB6" i="9"/>
  <c r="AC6" i="9"/>
  <c r="Q7" i="9"/>
  <c r="R7" i="9"/>
  <c r="S7" i="9"/>
  <c r="T7" i="9"/>
  <c r="U7" i="9"/>
  <c r="V7" i="9"/>
  <c r="W7" i="9"/>
  <c r="X7" i="9"/>
  <c r="Y7" i="9"/>
  <c r="Z7" i="9"/>
  <c r="AB7" i="9"/>
  <c r="R8" i="9"/>
  <c r="S8" i="9"/>
  <c r="T8" i="9"/>
  <c r="U8" i="9"/>
  <c r="V8" i="9"/>
  <c r="W8" i="9"/>
  <c r="X8" i="9"/>
  <c r="Y8" i="9"/>
  <c r="Z8" i="9"/>
  <c r="AA8" i="9"/>
  <c r="AB8" i="9"/>
  <c r="AC8" i="9"/>
  <c r="Q9" i="9"/>
  <c r="R9" i="9"/>
  <c r="S9" i="9"/>
  <c r="T9" i="9"/>
  <c r="U9" i="9"/>
  <c r="V9" i="9"/>
  <c r="W9" i="9"/>
  <c r="X9" i="9"/>
  <c r="Y9" i="9"/>
  <c r="Z9" i="9"/>
  <c r="AB9" i="9"/>
  <c r="R10" i="9"/>
  <c r="S10" i="9"/>
  <c r="T10" i="9"/>
  <c r="U10" i="9"/>
  <c r="V10" i="9"/>
  <c r="W10" i="9"/>
  <c r="X10" i="9"/>
  <c r="Y10" i="9"/>
  <c r="Z10" i="9"/>
  <c r="AB10" i="9"/>
  <c r="AC10" i="9"/>
  <c r="Q11" i="9"/>
  <c r="R11" i="9"/>
  <c r="S11" i="9"/>
  <c r="T11" i="9"/>
  <c r="U11" i="9"/>
  <c r="V11" i="9"/>
  <c r="W11" i="9"/>
  <c r="X11" i="9"/>
  <c r="Y11" i="9"/>
  <c r="Z11" i="9"/>
  <c r="AB11" i="9"/>
  <c r="R12" i="9"/>
  <c r="S12" i="9"/>
  <c r="T12" i="9"/>
  <c r="U12" i="9"/>
  <c r="V12" i="9"/>
  <c r="W12" i="9"/>
  <c r="X12" i="9"/>
  <c r="Y12" i="9"/>
  <c r="Z12" i="9"/>
  <c r="AA12" i="9"/>
  <c r="AB12" i="9"/>
  <c r="AC12" i="9"/>
  <c r="Q13" i="9"/>
  <c r="R13" i="9"/>
  <c r="S13" i="9"/>
  <c r="T13" i="9"/>
  <c r="U13" i="9"/>
  <c r="V13" i="9"/>
  <c r="W13" i="9"/>
  <c r="X13" i="9"/>
  <c r="Y13" i="9"/>
  <c r="Z13" i="9"/>
  <c r="AB13" i="9"/>
  <c r="R14" i="9"/>
  <c r="S14" i="9"/>
  <c r="T14" i="9"/>
  <c r="U14" i="9"/>
  <c r="V14" i="9"/>
  <c r="W14" i="9"/>
  <c r="X14" i="9"/>
  <c r="Y14" i="9"/>
  <c r="Z14" i="9"/>
  <c r="AA14" i="9"/>
  <c r="AB14" i="9"/>
  <c r="AC14" i="9"/>
  <c r="R15" i="9"/>
  <c r="S15" i="9"/>
  <c r="T15" i="9"/>
  <c r="U15" i="9"/>
  <c r="V15" i="9"/>
  <c r="W15" i="9"/>
  <c r="X15" i="9"/>
  <c r="Y15" i="9"/>
  <c r="Z15" i="9"/>
  <c r="AA15" i="9"/>
  <c r="AB15" i="9"/>
  <c r="AD18" i="9"/>
  <c r="AD19" i="9"/>
  <c r="AD20" i="9"/>
  <c r="AD21" i="9"/>
  <c r="AD24" i="9"/>
  <c r="AD25" i="9"/>
  <c r="AD26" i="9"/>
  <c r="AD27" i="9"/>
  <c r="AD30" i="9"/>
  <c r="AD31" i="9"/>
  <c r="AD32" i="9"/>
  <c r="AD33" i="9"/>
  <c r="A18" i="10"/>
  <c r="A3" i="10"/>
  <c r="A25" i="10"/>
  <c r="A24" i="10"/>
  <c r="A23" i="10"/>
  <c r="A22" i="10"/>
  <c r="A21" i="10"/>
  <c r="A20" i="10"/>
  <c r="L18" i="10"/>
  <c r="A15" i="10"/>
  <c r="A14" i="10"/>
  <c r="A13" i="10"/>
  <c r="A12" i="10"/>
  <c r="A11" i="10"/>
  <c r="A10" i="10"/>
  <c r="A9" i="10"/>
  <c r="A8" i="10"/>
  <c r="A7" i="10"/>
  <c r="A6" i="10"/>
  <c r="A5" i="10"/>
  <c r="A9" i="9"/>
  <c r="AD29" i="9"/>
  <c r="AD23" i="9"/>
  <c r="AD17" i="9"/>
  <c r="R4" i="9"/>
  <c r="S4" i="9"/>
  <c r="T4" i="9"/>
  <c r="U4" i="9"/>
  <c r="V4" i="9"/>
  <c r="W4" i="9"/>
  <c r="X4" i="9"/>
  <c r="Y4" i="9"/>
  <c r="Z4" i="9"/>
  <c r="AA4" i="9"/>
  <c r="AB4" i="9"/>
  <c r="AC4" i="9"/>
  <c r="R5" i="9"/>
  <c r="S5" i="9"/>
  <c r="T5" i="9"/>
  <c r="U5" i="9"/>
  <c r="V5" i="9"/>
  <c r="W5" i="9"/>
  <c r="X5" i="9"/>
  <c r="Y5" i="9"/>
  <c r="Z5" i="9"/>
  <c r="AB5" i="9"/>
  <c r="S3" i="9"/>
  <c r="T3" i="9"/>
  <c r="U3" i="9"/>
  <c r="V3" i="9"/>
  <c r="W3" i="9"/>
  <c r="X3" i="9"/>
  <c r="Y3" i="9"/>
  <c r="Z3" i="9"/>
  <c r="AB3" i="9"/>
  <c r="R3" i="9"/>
  <c r="B4" i="9"/>
  <c r="C4" i="9"/>
  <c r="D4" i="9"/>
  <c r="E4" i="9"/>
  <c r="F4" i="9"/>
  <c r="G4" i="9"/>
  <c r="H4" i="9"/>
  <c r="I4" i="9"/>
  <c r="J4" i="9"/>
  <c r="L4" i="9"/>
  <c r="B5" i="9"/>
  <c r="C5" i="9"/>
  <c r="D5" i="9"/>
  <c r="E5" i="9"/>
  <c r="F5" i="9"/>
  <c r="G5" i="9"/>
  <c r="H5" i="9"/>
  <c r="I5" i="9"/>
  <c r="J5" i="9"/>
  <c r="L5" i="9"/>
  <c r="B6" i="9"/>
  <c r="C6" i="9"/>
  <c r="D6" i="9"/>
  <c r="E6" i="9"/>
  <c r="F6" i="9"/>
  <c r="G6" i="9"/>
  <c r="H6" i="9"/>
  <c r="I6" i="9"/>
  <c r="J6" i="9"/>
  <c r="K6" i="9"/>
  <c r="L6" i="9"/>
  <c r="M6" i="9"/>
  <c r="B7" i="9"/>
  <c r="C7" i="9"/>
  <c r="D7" i="9"/>
  <c r="E7" i="9"/>
  <c r="F7" i="9"/>
  <c r="G7" i="9"/>
  <c r="H7" i="9"/>
  <c r="I7" i="9"/>
  <c r="J7" i="9"/>
  <c r="L7" i="9"/>
  <c r="B8" i="9"/>
  <c r="C8" i="9"/>
  <c r="D8" i="9"/>
  <c r="E8" i="9"/>
  <c r="F8" i="9"/>
  <c r="G8" i="9"/>
  <c r="H8" i="9"/>
  <c r="I8" i="9"/>
  <c r="J8" i="9"/>
  <c r="K8" i="9"/>
  <c r="L8" i="9"/>
  <c r="M8" i="9"/>
  <c r="B9" i="9"/>
  <c r="C9" i="9"/>
  <c r="D9" i="9"/>
  <c r="E9" i="9"/>
  <c r="F9" i="9"/>
  <c r="G9" i="9"/>
  <c r="H9" i="9"/>
  <c r="I9" i="9"/>
  <c r="J9" i="9"/>
  <c r="L9" i="9"/>
  <c r="B10" i="9"/>
  <c r="C10" i="9"/>
  <c r="D10" i="9"/>
  <c r="E10" i="9"/>
  <c r="F10" i="9"/>
  <c r="G10" i="9"/>
  <c r="H10" i="9"/>
  <c r="I10" i="9"/>
  <c r="J10" i="9"/>
  <c r="K10" i="9"/>
  <c r="L10" i="9"/>
  <c r="M10" i="9"/>
  <c r="B11" i="9"/>
  <c r="C11" i="9"/>
  <c r="D11" i="9"/>
  <c r="E11" i="9"/>
  <c r="F11" i="9"/>
  <c r="G11" i="9"/>
  <c r="H11" i="9"/>
  <c r="I11" i="9"/>
  <c r="J11" i="9"/>
  <c r="L11" i="9"/>
  <c r="B12" i="9"/>
  <c r="C12" i="9"/>
  <c r="D12" i="9"/>
  <c r="E12" i="9"/>
  <c r="F12" i="9"/>
  <c r="G12" i="9"/>
  <c r="H12" i="9"/>
  <c r="I12" i="9"/>
  <c r="J12" i="9"/>
  <c r="K12" i="9"/>
  <c r="L12" i="9"/>
  <c r="M12" i="9"/>
  <c r="B13" i="9"/>
  <c r="C13" i="9"/>
  <c r="D13" i="9"/>
  <c r="E13" i="9"/>
  <c r="F13" i="9"/>
  <c r="G13" i="9"/>
  <c r="H13" i="9"/>
  <c r="I13" i="9"/>
  <c r="J13" i="9"/>
  <c r="L13" i="9"/>
  <c r="B14" i="9"/>
  <c r="C14" i="9"/>
  <c r="D14" i="9"/>
  <c r="E14" i="9"/>
  <c r="F14" i="9"/>
  <c r="G14" i="9"/>
  <c r="H14" i="9"/>
  <c r="I14" i="9"/>
  <c r="J14" i="9"/>
  <c r="K14" i="9"/>
  <c r="L14" i="9"/>
  <c r="M14" i="9"/>
  <c r="B15" i="9"/>
  <c r="C15" i="9"/>
  <c r="D15" i="9"/>
  <c r="E15" i="9"/>
  <c r="F15" i="9"/>
  <c r="G15" i="9"/>
  <c r="H15" i="9"/>
  <c r="I15" i="9"/>
  <c r="J15" i="9"/>
  <c r="L15" i="9"/>
  <c r="B16" i="9"/>
  <c r="C16" i="9"/>
  <c r="D16" i="9"/>
  <c r="E16" i="9"/>
  <c r="F16" i="9"/>
  <c r="G16" i="9"/>
  <c r="H16" i="9"/>
  <c r="I16" i="9"/>
  <c r="J16" i="9"/>
  <c r="K16" i="9"/>
  <c r="L16" i="9"/>
  <c r="M16" i="9"/>
  <c r="B17" i="9"/>
  <c r="C17" i="9"/>
  <c r="D17" i="9"/>
  <c r="E17" i="9"/>
  <c r="F17" i="9"/>
  <c r="G17" i="9"/>
  <c r="H17" i="9"/>
  <c r="I17" i="9"/>
  <c r="J17" i="9"/>
  <c r="L17" i="9"/>
  <c r="B18" i="9"/>
  <c r="C18" i="9"/>
  <c r="D18" i="9"/>
  <c r="E18" i="9"/>
  <c r="F18" i="9"/>
  <c r="G18" i="9"/>
  <c r="H18" i="9"/>
  <c r="I18" i="9"/>
  <c r="J18" i="9"/>
  <c r="K18" i="9"/>
  <c r="L18" i="9"/>
  <c r="M18" i="9"/>
  <c r="B19" i="9"/>
  <c r="C19" i="9"/>
  <c r="D19" i="9"/>
  <c r="E19" i="9"/>
  <c r="F19" i="9"/>
  <c r="G19" i="9"/>
  <c r="H19" i="9"/>
  <c r="I19" i="9"/>
  <c r="J19" i="9"/>
  <c r="L19" i="9"/>
  <c r="B20" i="9"/>
  <c r="C20" i="9"/>
  <c r="D20" i="9"/>
  <c r="E20" i="9"/>
  <c r="F20" i="9"/>
  <c r="G20" i="9"/>
  <c r="H20" i="9"/>
  <c r="I20" i="9"/>
  <c r="J20" i="9"/>
  <c r="K20" i="9"/>
  <c r="L20" i="9"/>
  <c r="M20" i="9"/>
  <c r="B21" i="9"/>
  <c r="C21" i="9"/>
  <c r="D21" i="9"/>
  <c r="E21" i="9"/>
  <c r="F21" i="9"/>
  <c r="G21" i="9"/>
  <c r="H21" i="9"/>
  <c r="I21" i="9"/>
  <c r="J21" i="9"/>
  <c r="L21" i="9"/>
  <c r="B22" i="9"/>
  <c r="C22" i="9"/>
  <c r="D22" i="9"/>
  <c r="E22" i="9"/>
  <c r="F22" i="9"/>
  <c r="G22" i="9"/>
  <c r="H22" i="9"/>
  <c r="I22" i="9"/>
  <c r="J22" i="9"/>
  <c r="K22" i="9"/>
  <c r="L22" i="9"/>
  <c r="M22" i="9"/>
  <c r="B23" i="9"/>
  <c r="C23" i="9"/>
  <c r="D23" i="9"/>
  <c r="E23" i="9"/>
  <c r="F23" i="9"/>
  <c r="G23" i="9"/>
  <c r="H23" i="9"/>
  <c r="I23" i="9"/>
  <c r="J23" i="9"/>
  <c r="K23" i="9"/>
  <c r="L23" i="9"/>
  <c r="H3" i="9"/>
  <c r="I3" i="9"/>
  <c r="J3" i="9"/>
  <c r="L3" i="9"/>
  <c r="C3" i="9"/>
  <c r="D3" i="9"/>
  <c r="E3" i="9"/>
  <c r="F3" i="9"/>
  <c r="G3" i="9"/>
  <c r="B3" i="9"/>
  <c r="Q5" i="9"/>
  <c r="Q3" i="9"/>
  <c r="A21" i="9"/>
  <c r="A19" i="9"/>
  <c r="A17" i="9"/>
  <c r="A15" i="9"/>
  <c r="A13" i="9"/>
  <c r="A11" i="9"/>
  <c r="A7" i="9"/>
  <c r="A5" i="9"/>
  <c r="A4" i="9"/>
  <c r="A3" i="9"/>
  <c r="M4" i="3"/>
  <c r="O4" i="3" s="1"/>
  <c r="N4" i="3"/>
  <c r="M5" i="3"/>
  <c r="N5" i="3"/>
  <c r="M6" i="3"/>
  <c r="O6" i="3" s="1"/>
  <c r="N6" i="3"/>
  <c r="M7" i="3"/>
  <c r="N7" i="3"/>
  <c r="M8" i="3"/>
  <c r="O8" i="3" s="1"/>
  <c r="N8" i="3"/>
  <c r="M9" i="3"/>
  <c r="N9" i="3"/>
  <c r="M10" i="3"/>
  <c r="O10" i="3" s="1"/>
  <c r="N10" i="3"/>
  <c r="M11" i="3"/>
  <c r="N11" i="3"/>
  <c r="M12" i="3"/>
  <c r="O12" i="3" s="1"/>
  <c r="N12" i="3"/>
  <c r="M13" i="3"/>
  <c r="N13" i="3"/>
  <c r="M14" i="3"/>
  <c r="O14" i="3" s="1"/>
  <c r="N14" i="3"/>
  <c r="M15" i="3"/>
  <c r="O15" i="3" s="1"/>
  <c r="N15" i="3"/>
  <c r="M16" i="3"/>
  <c r="O16" i="3" s="1"/>
  <c r="N16" i="3"/>
  <c r="M17" i="3"/>
  <c r="O17" i="3" s="1"/>
  <c r="N17" i="3"/>
  <c r="M18" i="3"/>
  <c r="O18" i="3" s="1"/>
  <c r="N18" i="3"/>
  <c r="M19" i="3"/>
  <c r="O19" i="3" s="1"/>
  <c r="N19" i="3"/>
  <c r="M20" i="3"/>
  <c r="O20" i="3" s="1"/>
  <c r="N20" i="3"/>
  <c r="M21" i="3"/>
  <c r="O21" i="3" s="1"/>
  <c r="N21" i="3"/>
  <c r="M22" i="3"/>
  <c r="O22" i="3" s="1"/>
  <c r="N22" i="3"/>
  <c r="M23" i="3"/>
  <c r="O23" i="3" s="1"/>
  <c r="N23" i="3"/>
  <c r="M24" i="3"/>
  <c r="O24" i="3" s="1"/>
  <c r="N24" i="3"/>
  <c r="M25" i="3"/>
  <c r="O25" i="3" s="1"/>
  <c r="N25" i="3"/>
  <c r="M26" i="3"/>
  <c r="O26" i="3" s="1"/>
  <c r="N26" i="3"/>
  <c r="M27" i="3"/>
  <c r="O27" i="3" s="1"/>
  <c r="N27" i="3"/>
  <c r="M28" i="3"/>
  <c r="O28" i="3" s="1"/>
  <c r="N28" i="3"/>
  <c r="M29" i="3"/>
  <c r="O29" i="3" s="1"/>
  <c r="N29" i="3"/>
  <c r="M30" i="3"/>
  <c r="O30" i="3" s="1"/>
  <c r="N30" i="3"/>
  <c r="M31" i="3"/>
  <c r="O31" i="3" s="1"/>
  <c r="N31" i="3"/>
  <c r="M32" i="3"/>
  <c r="O32" i="3" s="1"/>
  <c r="N32" i="3"/>
  <c r="M33" i="3"/>
  <c r="O33" i="3" s="1"/>
  <c r="N33" i="3"/>
  <c r="M34" i="3"/>
  <c r="O34" i="3" s="1"/>
  <c r="N34" i="3"/>
  <c r="M35" i="3"/>
  <c r="O35" i="3" s="1"/>
  <c r="N35" i="3"/>
  <c r="M36" i="3"/>
  <c r="O36" i="3" s="1"/>
  <c r="N36" i="3"/>
  <c r="M37" i="3"/>
  <c r="O37" i="3" s="1"/>
  <c r="N37" i="3"/>
  <c r="M38" i="3"/>
  <c r="O38" i="3" s="1"/>
  <c r="N38" i="3"/>
  <c r="M39" i="3"/>
  <c r="O39" i="3" s="1"/>
  <c r="N39" i="3"/>
  <c r="M40" i="3"/>
  <c r="O40" i="3" s="1"/>
  <c r="N40" i="3"/>
  <c r="M41" i="3"/>
  <c r="O41" i="3" s="1"/>
  <c r="N41" i="3"/>
  <c r="M42" i="3"/>
  <c r="O42" i="3" s="1"/>
  <c r="N42" i="3"/>
  <c r="M43" i="3"/>
  <c r="O43" i="3" s="1"/>
  <c r="N43" i="3"/>
  <c r="M44" i="3"/>
  <c r="O44" i="3" s="1"/>
  <c r="N44" i="3"/>
  <c r="M45" i="3"/>
  <c r="O45" i="3" s="1"/>
  <c r="N45" i="3"/>
  <c r="M46" i="3"/>
  <c r="O46" i="3" s="1"/>
  <c r="N46" i="3"/>
  <c r="M47" i="3"/>
  <c r="O47" i="3" s="1"/>
  <c r="N47" i="3"/>
  <c r="M48" i="3"/>
  <c r="O48" i="3" s="1"/>
  <c r="N48" i="3"/>
  <c r="M49" i="3"/>
  <c r="O49" i="3" s="1"/>
  <c r="N49" i="3"/>
  <c r="M50" i="3"/>
  <c r="O50" i="3" s="1"/>
  <c r="N50" i="3"/>
  <c r="M51" i="3"/>
  <c r="O51" i="3" s="1"/>
  <c r="N51" i="3"/>
  <c r="M52" i="3"/>
  <c r="O52" i="3" s="1"/>
  <c r="N52" i="3"/>
  <c r="M53" i="3"/>
  <c r="O53" i="3" s="1"/>
  <c r="N53" i="3"/>
  <c r="M54" i="3"/>
  <c r="O54" i="3" s="1"/>
  <c r="N54" i="3"/>
  <c r="M55" i="3"/>
  <c r="O55" i="3" s="1"/>
  <c r="N55" i="3"/>
  <c r="M56" i="3"/>
  <c r="O56" i="3" s="1"/>
  <c r="N56" i="3"/>
  <c r="M57" i="3"/>
  <c r="O57" i="3" s="1"/>
  <c r="N57" i="3"/>
  <c r="M58" i="3"/>
  <c r="O58" i="3" s="1"/>
  <c r="N58" i="3"/>
  <c r="M59" i="3"/>
  <c r="O59" i="3" s="1"/>
  <c r="N59" i="3"/>
  <c r="M60" i="3"/>
  <c r="O60" i="3" s="1"/>
  <c r="N60" i="3"/>
  <c r="M61" i="3"/>
  <c r="O61" i="3" s="1"/>
  <c r="N61" i="3"/>
  <c r="M62" i="3"/>
  <c r="O62" i="3" s="1"/>
  <c r="N62" i="3"/>
  <c r="M63" i="3"/>
  <c r="O63" i="3" s="1"/>
  <c r="N63" i="3"/>
  <c r="M64" i="3"/>
  <c r="O64" i="3" s="1"/>
  <c r="N64" i="3"/>
  <c r="M65" i="3"/>
  <c r="O65" i="3" s="1"/>
  <c r="N65" i="3"/>
  <c r="M66" i="3"/>
  <c r="O66" i="3" s="1"/>
  <c r="N66" i="3"/>
  <c r="M67" i="3"/>
  <c r="O67" i="3" s="1"/>
  <c r="N67" i="3"/>
  <c r="M68" i="3"/>
  <c r="O68" i="3" s="1"/>
  <c r="N68" i="3"/>
  <c r="M69" i="3"/>
  <c r="O69" i="3" s="1"/>
  <c r="N69" i="3"/>
  <c r="M70" i="3"/>
  <c r="O70" i="3" s="1"/>
  <c r="N70" i="3"/>
  <c r="M71" i="3"/>
  <c r="O71" i="3" s="1"/>
  <c r="N71" i="3"/>
  <c r="M72" i="3"/>
  <c r="O72" i="3" s="1"/>
  <c r="N72" i="3"/>
  <c r="M73" i="3"/>
  <c r="O73" i="3" s="1"/>
  <c r="N73" i="3"/>
  <c r="M74" i="3"/>
  <c r="O74" i="3" s="1"/>
  <c r="N74" i="3"/>
  <c r="M75" i="3"/>
  <c r="O75" i="3" s="1"/>
  <c r="N75" i="3"/>
  <c r="M76" i="3"/>
  <c r="O76" i="3" s="1"/>
  <c r="N76" i="3"/>
  <c r="M77" i="3"/>
  <c r="O77" i="3" s="1"/>
  <c r="N77" i="3"/>
  <c r="M78" i="3"/>
  <c r="O78" i="3" s="1"/>
  <c r="N78" i="3"/>
  <c r="M79" i="3"/>
  <c r="O79" i="3" s="1"/>
  <c r="N79" i="3"/>
  <c r="M80" i="3"/>
  <c r="O80" i="3" s="1"/>
  <c r="N80" i="3"/>
  <c r="M81" i="3"/>
  <c r="O81" i="3" s="1"/>
  <c r="N81" i="3"/>
  <c r="M82" i="3"/>
  <c r="O82" i="3" s="1"/>
  <c r="N82" i="3"/>
  <c r="M83" i="3"/>
  <c r="O83" i="3" s="1"/>
  <c r="N83" i="3"/>
  <c r="M84" i="3"/>
  <c r="O84" i="3" s="1"/>
  <c r="N84" i="3"/>
  <c r="N3" i="3"/>
  <c r="M3" i="3"/>
  <c r="A45" i="3"/>
  <c r="B45" i="3"/>
  <c r="C45" i="3"/>
  <c r="G77" i="3"/>
  <c r="H77" i="3"/>
  <c r="A46" i="3"/>
  <c r="B46" i="3"/>
  <c r="C46" i="3"/>
  <c r="G78" i="3"/>
  <c r="H78" i="3"/>
  <c r="A47" i="3"/>
  <c r="B47" i="3"/>
  <c r="C47" i="3"/>
  <c r="G79" i="3"/>
  <c r="H79" i="3"/>
  <c r="A48" i="3"/>
  <c r="B48" i="3"/>
  <c r="C48" i="3"/>
  <c r="G80" i="3"/>
  <c r="H80" i="3"/>
  <c r="A49" i="3"/>
  <c r="B49" i="3"/>
  <c r="C49" i="3"/>
  <c r="G81" i="3"/>
  <c r="H81" i="3"/>
  <c r="A50" i="3"/>
  <c r="B50" i="3"/>
  <c r="C50" i="3"/>
  <c r="G82" i="3"/>
  <c r="H82" i="3"/>
  <c r="A51" i="3"/>
  <c r="B51" i="3"/>
  <c r="C51" i="3"/>
  <c r="G83" i="3"/>
  <c r="H83" i="3"/>
  <c r="A52" i="3"/>
  <c r="B52" i="3"/>
  <c r="C52" i="3"/>
  <c r="G84" i="3"/>
  <c r="H84" i="3"/>
  <c r="A53" i="3"/>
  <c r="B53" i="3"/>
  <c r="C53" i="3"/>
  <c r="G85" i="3"/>
  <c r="H85" i="3"/>
  <c r="A54" i="3"/>
  <c r="B54" i="3"/>
  <c r="C54" i="3"/>
  <c r="G86" i="3"/>
  <c r="H86" i="3"/>
  <c r="A55" i="3"/>
  <c r="B55" i="3"/>
  <c r="C55" i="3"/>
  <c r="G87" i="3"/>
  <c r="H87" i="3"/>
  <c r="A56" i="3"/>
  <c r="B56" i="3"/>
  <c r="C56" i="3"/>
  <c r="G88" i="3"/>
  <c r="H88" i="3"/>
  <c r="A57" i="3"/>
  <c r="B57" i="3"/>
  <c r="C57" i="3"/>
  <c r="G89" i="3"/>
  <c r="H89" i="3"/>
  <c r="A58" i="3"/>
  <c r="B58" i="3"/>
  <c r="C58" i="3"/>
  <c r="G90" i="3"/>
  <c r="H90" i="3"/>
  <c r="A59" i="3"/>
  <c r="B59" i="3"/>
  <c r="C59" i="3"/>
  <c r="G91" i="3"/>
  <c r="H91" i="3"/>
  <c r="I91" i="3" s="1"/>
  <c r="A60" i="3"/>
  <c r="B60" i="3"/>
  <c r="C60" i="3"/>
  <c r="G92" i="3"/>
  <c r="H92" i="3"/>
  <c r="A61" i="3"/>
  <c r="B61" i="3"/>
  <c r="C61" i="3"/>
  <c r="G93" i="3"/>
  <c r="H93" i="3"/>
  <c r="A62" i="3"/>
  <c r="B62" i="3"/>
  <c r="C62" i="3"/>
  <c r="G94" i="3"/>
  <c r="H94" i="3"/>
  <c r="A63" i="3"/>
  <c r="B63" i="3"/>
  <c r="C63" i="3"/>
  <c r="G95" i="3"/>
  <c r="H95" i="3"/>
  <c r="I95" i="3" s="1"/>
  <c r="A64" i="3"/>
  <c r="B64" i="3"/>
  <c r="C64" i="3"/>
  <c r="G96" i="3"/>
  <c r="H96" i="3"/>
  <c r="A65" i="3"/>
  <c r="B65" i="3"/>
  <c r="C65" i="3"/>
  <c r="G97" i="3"/>
  <c r="H97" i="3"/>
  <c r="A66" i="3"/>
  <c r="B66" i="3"/>
  <c r="C66" i="3"/>
  <c r="G98" i="3"/>
  <c r="H98" i="3"/>
  <c r="A67" i="3"/>
  <c r="B67" i="3"/>
  <c r="C67" i="3"/>
  <c r="G99" i="3"/>
  <c r="H99" i="3"/>
  <c r="I99" i="3" s="1"/>
  <c r="A68" i="3"/>
  <c r="B68" i="3"/>
  <c r="C68" i="3"/>
  <c r="G100" i="3"/>
  <c r="H100" i="3"/>
  <c r="A69" i="3"/>
  <c r="B69" i="3"/>
  <c r="C69" i="3"/>
  <c r="G101" i="3"/>
  <c r="H101" i="3"/>
  <c r="A70" i="3"/>
  <c r="B70" i="3"/>
  <c r="C70" i="3"/>
  <c r="G102" i="3"/>
  <c r="H102" i="3"/>
  <c r="A71" i="3"/>
  <c r="B71" i="3"/>
  <c r="C71" i="3"/>
  <c r="G103" i="3"/>
  <c r="H103" i="3"/>
  <c r="I103" i="3" s="1"/>
  <c r="A72" i="3"/>
  <c r="B72" i="3"/>
  <c r="C72" i="3"/>
  <c r="G104" i="3"/>
  <c r="H104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3" i="3"/>
  <c r="A4" i="3"/>
  <c r="B4" i="3"/>
  <c r="C4" i="3"/>
  <c r="A5" i="3"/>
  <c r="B5" i="3"/>
  <c r="C5" i="3"/>
  <c r="A6" i="3"/>
  <c r="B6" i="3"/>
  <c r="C6" i="3"/>
  <c r="A7" i="3"/>
  <c r="B7" i="3"/>
  <c r="C7" i="3"/>
  <c r="A8" i="3"/>
  <c r="B8" i="3"/>
  <c r="C8" i="3"/>
  <c r="A9" i="3"/>
  <c r="B9" i="3"/>
  <c r="C9" i="3"/>
  <c r="A10" i="3"/>
  <c r="B10" i="3"/>
  <c r="C10" i="3"/>
  <c r="A11" i="3"/>
  <c r="B11" i="3"/>
  <c r="C11" i="3"/>
  <c r="A12" i="3"/>
  <c r="B12" i="3"/>
  <c r="C12" i="3"/>
  <c r="A13" i="3"/>
  <c r="B13" i="3"/>
  <c r="C13" i="3"/>
  <c r="A14" i="3"/>
  <c r="B14" i="3"/>
  <c r="C14" i="3"/>
  <c r="A15" i="3"/>
  <c r="B15" i="3"/>
  <c r="C15" i="3"/>
  <c r="A16" i="3"/>
  <c r="B16" i="3"/>
  <c r="C16" i="3"/>
  <c r="A17" i="3"/>
  <c r="B17" i="3"/>
  <c r="C17" i="3"/>
  <c r="A18" i="3"/>
  <c r="B18" i="3"/>
  <c r="C18" i="3"/>
  <c r="A19" i="3"/>
  <c r="B19" i="3"/>
  <c r="C19" i="3"/>
  <c r="A20" i="3"/>
  <c r="B20" i="3"/>
  <c r="C20" i="3"/>
  <c r="A21" i="3"/>
  <c r="B21" i="3"/>
  <c r="C21" i="3"/>
  <c r="A22" i="3"/>
  <c r="B22" i="3"/>
  <c r="C22" i="3"/>
  <c r="A23" i="3"/>
  <c r="B23" i="3"/>
  <c r="C23" i="3"/>
  <c r="A24" i="3"/>
  <c r="B24" i="3"/>
  <c r="C24" i="3"/>
  <c r="A25" i="3"/>
  <c r="B25" i="3"/>
  <c r="C25" i="3"/>
  <c r="A26" i="3"/>
  <c r="B26" i="3"/>
  <c r="C26" i="3"/>
  <c r="A27" i="3"/>
  <c r="B27" i="3"/>
  <c r="C27" i="3"/>
  <c r="A28" i="3"/>
  <c r="B28" i="3"/>
  <c r="C28" i="3"/>
  <c r="A29" i="3"/>
  <c r="B29" i="3"/>
  <c r="C29" i="3"/>
  <c r="A30" i="3"/>
  <c r="B30" i="3"/>
  <c r="C30" i="3"/>
  <c r="A31" i="3"/>
  <c r="B31" i="3"/>
  <c r="C31" i="3"/>
  <c r="A32" i="3"/>
  <c r="B32" i="3"/>
  <c r="C32" i="3"/>
  <c r="A33" i="3"/>
  <c r="B33" i="3"/>
  <c r="C33" i="3"/>
  <c r="A34" i="3"/>
  <c r="B34" i="3"/>
  <c r="C34" i="3"/>
  <c r="A35" i="3"/>
  <c r="B35" i="3"/>
  <c r="C35" i="3"/>
  <c r="A36" i="3"/>
  <c r="B36" i="3"/>
  <c r="C36" i="3"/>
  <c r="A37" i="3"/>
  <c r="B37" i="3"/>
  <c r="C37" i="3"/>
  <c r="A38" i="3"/>
  <c r="B38" i="3"/>
  <c r="C38" i="3"/>
  <c r="A39" i="3"/>
  <c r="B39" i="3"/>
  <c r="C39" i="3"/>
  <c r="A40" i="3"/>
  <c r="B40" i="3"/>
  <c r="C40" i="3"/>
  <c r="A41" i="3"/>
  <c r="B41" i="3"/>
  <c r="C41" i="3"/>
  <c r="A42" i="3"/>
  <c r="B42" i="3"/>
  <c r="C42" i="3"/>
  <c r="A43" i="3"/>
  <c r="B43" i="3"/>
  <c r="C43" i="3"/>
  <c r="A44" i="3"/>
  <c r="B44" i="3"/>
  <c r="C44" i="3"/>
  <c r="H4" i="3"/>
  <c r="G4" i="3"/>
  <c r="G47" i="3"/>
  <c r="H47" i="3"/>
  <c r="G52" i="3"/>
  <c r="H52" i="3"/>
  <c r="G53" i="3"/>
  <c r="H53" i="3"/>
  <c r="G58" i="3"/>
  <c r="H58" i="3"/>
  <c r="G59" i="3"/>
  <c r="H59" i="3"/>
  <c r="G64" i="3"/>
  <c r="H64" i="3"/>
  <c r="G65" i="3"/>
  <c r="H65" i="3"/>
  <c r="G70" i="3"/>
  <c r="H70" i="3"/>
  <c r="G71" i="3"/>
  <c r="H71" i="3"/>
  <c r="G76" i="3"/>
  <c r="H76" i="3"/>
  <c r="H46" i="3"/>
  <c r="G46" i="3"/>
  <c r="G42" i="3"/>
  <c r="H42" i="3"/>
  <c r="H41" i="3"/>
  <c r="G41" i="3"/>
  <c r="G37" i="3"/>
  <c r="H37" i="3"/>
  <c r="H36" i="3"/>
  <c r="G36" i="3"/>
  <c r="G32" i="3"/>
  <c r="H32" i="3"/>
  <c r="H31" i="3"/>
  <c r="G31" i="3"/>
  <c r="G27" i="3"/>
  <c r="H27" i="3"/>
  <c r="H26" i="3"/>
  <c r="G26" i="3"/>
  <c r="G22" i="3"/>
  <c r="H22" i="3"/>
  <c r="I22" i="3" s="1"/>
  <c r="H21" i="3"/>
  <c r="G21" i="3"/>
  <c r="G17" i="3"/>
  <c r="H17" i="3"/>
  <c r="H16" i="3"/>
  <c r="G16" i="3"/>
  <c r="G12" i="3"/>
  <c r="H12" i="3"/>
  <c r="H11" i="3"/>
  <c r="G11" i="3"/>
  <c r="G7" i="3"/>
  <c r="H7" i="3"/>
  <c r="H6" i="3"/>
  <c r="G6" i="3"/>
  <c r="G5" i="3"/>
  <c r="H5" i="3"/>
  <c r="H3" i="3"/>
  <c r="G3" i="3"/>
  <c r="A3" i="3"/>
  <c r="B3" i="3"/>
  <c r="C3" i="3"/>
  <c r="O11" i="3" l="1"/>
  <c r="O9" i="3"/>
  <c r="M13" i="5" s="1"/>
  <c r="AC9" i="9" s="1"/>
  <c r="AD9" i="9" s="1"/>
  <c r="AE9" i="9" s="1"/>
  <c r="O7" i="3"/>
  <c r="M11" i="5" s="1"/>
  <c r="AC7" i="9" s="1"/>
  <c r="AD7" i="9" s="1"/>
  <c r="AE7" i="9" s="1"/>
  <c r="O5" i="3"/>
  <c r="K24" i="10"/>
  <c r="K23" i="10"/>
  <c r="K22" i="10"/>
  <c r="K21" i="10"/>
  <c r="AA9" i="9"/>
  <c r="I7" i="3"/>
  <c r="I17" i="3"/>
  <c r="I32" i="3"/>
  <c r="I37" i="3"/>
  <c r="I42" i="3"/>
  <c r="I76" i="3"/>
  <c r="Y16" i="4" s="1"/>
  <c r="AA16" i="4" s="1"/>
  <c r="I70" i="3"/>
  <c r="Y14" i="4" s="1"/>
  <c r="AA14" i="4" s="1"/>
  <c r="I64" i="3"/>
  <c r="Y12" i="4" s="1"/>
  <c r="AA12" i="4" s="1"/>
  <c r="I58" i="3"/>
  <c r="Y10" i="4" s="1"/>
  <c r="AA10" i="4" s="1"/>
  <c r="I52" i="3"/>
  <c r="Y8" i="4" s="1"/>
  <c r="AA8" i="4" s="1"/>
  <c r="I3" i="3"/>
  <c r="K6" i="4" s="1"/>
  <c r="M6" i="4" s="1"/>
  <c r="I12" i="3"/>
  <c r="I27" i="3"/>
  <c r="I5" i="3"/>
  <c r="K8" i="4" s="1"/>
  <c r="M8" i="4" s="1"/>
  <c r="I65" i="3"/>
  <c r="I53" i="3"/>
  <c r="I87" i="3"/>
  <c r="I83" i="3"/>
  <c r="I102" i="3"/>
  <c r="I98" i="3"/>
  <c r="I94" i="3"/>
  <c r="I90" i="3"/>
  <c r="I86" i="3"/>
  <c r="I82" i="3"/>
  <c r="I101" i="3"/>
  <c r="I97" i="3"/>
  <c r="I93" i="3"/>
  <c r="I89" i="3"/>
  <c r="I85" i="3"/>
  <c r="I81" i="3"/>
  <c r="I6" i="3"/>
  <c r="K10" i="4" s="1"/>
  <c r="M10" i="4" s="1"/>
  <c r="I11" i="3"/>
  <c r="K12" i="4" s="1"/>
  <c r="M12" i="4" s="1"/>
  <c r="I16" i="3"/>
  <c r="K14" i="4" s="1"/>
  <c r="M14" i="4" s="1"/>
  <c r="I21" i="3"/>
  <c r="K16" i="4" s="1"/>
  <c r="M16" i="4" s="1"/>
  <c r="I26" i="3"/>
  <c r="K18" i="4" s="1"/>
  <c r="M18" i="4" s="1"/>
  <c r="I31" i="3"/>
  <c r="K20" i="4" s="1"/>
  <c r="M20" i="4" s="1"/>
  <c r="I36" i="3"/>
  <c r="K22" i="4" s="1"/>
  <c r="M22" i="4" s="1"/>
  <c r="I41" i="3"/>
  <c r="K24" i="4" s="1"/>
  <c r="M24" i="4" s="1"/>
  <c r="I46" i="3"/>
  <c r="Y6" i="4" s="1"/>
  <c r="AA6" i="4" s="1"/>
  <c r="I71" i="3"/>
  <c r="I59" i="3"/>
  <c r="I47" i="3"/>
  <c r="I104" i="3"/>
  <c r="I100" i="3"/>
  <c r="I96" i="3"/>
  <c r="I92" i="3"/>
  <c r="I88" i="3"/>
  <c r="I84" i="3"/>
  <c r="I80" i="3"/>
  <c r="I79" i="3"/>
  <c r="I78" i="3"/>
  <c r="I77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0" i="3"/>
  <c r="D18" i="3"/>
  <c r="D16" i="3"/>
  <c r="D14" i="3"/>
  <c r="D12" i="3"/>
  <c r="D10" i="3"/>
  <c r="D8" i="3"/>
  <c r="D6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21" i="3"/>
  <c r="D19" i="3"/>
  <c r="D17" i="3"/>
  <c r="D15" i="3"/>
  <c r="D13" i="3"/>
  <c r="D11" i="3"/>
  <c r="K11" i="9" s="1"/>
  <c r="D9" i="3"/>
  <c r="D7" i="3"/>
  <c r="K11" i="2" s="1"/>
  <c r="K8" i="10" s="1"/>
  <c r="D5" i="3"/>
  <c r="K9" i="2" s="1"/>
  <c r="D4" i="3"/>
  <c r="K6" i="10"/>
  <c r="D3" i="3"/>
  <c r="K7" i="2" s="1"/>
  <c r="O13" i="3"/>
  <c r="M17" i="5" s="1"/>
  <c r="O3" i="3"/>
  <c r="K7" i="5" s="1"/>
  <c r="I4" i="3"/>
  <c r="K7" i="4" s="1"/>
  <c r="M7" i="4" s="1"/>
  <c r="M7" i="5" l="1"/>
  <c r="K20" i="10"/>
  <c r="AA5" i="9"/>
  <c r="AA7" i="9"/>
  <c r="M9" i="5"/>
  <c r="AC5" i="9" s="1"/>
  <c r="AD5" i="9" s="1"/>
  <c r="AE5" i="9" s="1"/>
  <c r="AA11" i="9"/>
  <c r="M15" i="5"/>
  <c r="AC11" i="9" s="1"/>
  <c r="AD11" i="9" s="1"/>
  <c r="AE11" i="9" s="1"/>
  <c r="AA13" i="9"/>
  <c r="K25" i="10"/>
  <c r="M25" i="2"/>
  <c r="K15" i="10"/>
  <c r="M23" i="2"/>
  <c r="K14" i="10"/>
  <c r="M21" i="2"/>
  <c r="K13" i="10"/>
  <c r="M19" i="2"/>
  <c r="K12" i="10"/>
  <c r="M17" i="2"/>
  <c r="M13" i="9" s="1"/>
  <c r="N13" i="9" s="1"/>
  <c r="O13" i="9" s="1"/>
  <c r="K11" i="10"/>
  <c r="K13" i="9"/>
  <c r="M15" i="2"/>
  <c r="M11" i="9" s="1"/>
  <c r="N11" i="9" s="1"/>
  <c r="O11" i="9" s="1"/>
  <c r="K10" i="10"/>
  <c r="M13" i="2"/>
  <c r="K7" i="9"/>
  <c r="M11" i="2"/>
  <c r="N8" i="10" s="1"/>
  <c r="K7" i="10"/>
  <c r="M7" i="2"/>
  <c r="K5" i="10"/>
  <c r="K17" i="9"/>
  <c r="AA3" i="9"/>
  <c r="K15" i="9"/>
  <c r="K9" i="9"/>
  <c r="K21" i="9"/>
  <c r="K19" i="9"/>
  <c r="AA38" i="4"/>
  <c r="M26" i="4"/>
  <c r="K5" i="9"/>
  <c r="K4" i="9"/>
  <c r="K3" i="9"/>
  <c r="N5" i="10" l="1"/>
  <c r="AC3" i="9"/>
  <c r="AD3" i="9" s="1"/>
  <c r="AE3" i="9" s="1"/>
  <c r="AG3" i="9" s="1"/>
  <c r="N20" i="10"/>
  <c r="AC13" i="9"/>
  <c r="AD13" i="9" s="1"/>
  <c r="AE13" i="9" s="1"/>
  <c r="M21" i="9"/>
  <c r="N21" i="9" s="1"/>
  <c r="O21" i="9" s="1"/>
  <c r="N15" i="10"/>
  <c r="M19" i="9"/>
  <c r="N19" i="9" s="1"/>
  <c r="O19" i="9" s="1"/>
  <c r="N14" i="10"/>
  <c r="M17" i="9"/>
  <c r="N17" i="9" s="1"/>
  <c r="O17" i="9" s="1"/>
  <c r="N13" i="10"/>
  <c r="M15" i="9"/>
  <c r="N15" i="9" s="1"/>
  <c r="O15" i="9" s="1"/>
  <c r="N12" i="10"/>
  <c r="N11" i="10"/>
  <c r="N10" i="10"/>
  <c r="M9" i="9"/>
  <c r="N9" i="9" s="1"/>
  <c r="O9" i="9" s="1"/>
  <c r="M7" i="9"/>
  <c r="N7" i="9" s="1"/>
  <c r="O7" i="9" s="1"/>
  <c r="N7" i="10"/>
  <c r="M5" i="9"/>
  <c r="N5" i="9" s="1"/>
  <c r="O5" i="9" s="1"/>
  <c r="N6" i="10"/>
  <c r="AA39" i="4"/>
  <c r="M4" i="9"/>
  <c r="N4" i="9" s="1"/>
  <c r="M19" i="5"/>
  <c r="AC15" i="9" s="1"/>
  <c r="P4" i="9" l="1"/>
  <c r="O4" i="9"/>
  <c r="M39" i="5"/>
  <c r="M3" i="9" l="1"/>
  <c r="N3" i="9" s="1"/>
  <c r="O3" i="9" s="1"/>
  <c r="M27" i="2"/>
  <c r="M23" i="9" s="1"/>
  <c r="P5" i="9" l="1"/>
  <c r="N16" i="10"/>
  <c r="N26" i="10" l="1"/>
  <c r="N28" i="10" s="1"/>
</calcChain>
</file>

<file path=xl/sharedStrings.xml><?xml version="1.0" encoding="utf-8"?>
<sst xmlns="http://schemas.openxmlformats.org/spreadsheetml/2006/main" count="262" uniqueCount="53">
  <si>
    <t>使用時間</t>
    <rPh sb="0" eb="2">
      <t>シヨウ</t>
    </rPh>
    <rPh sb="2" eb="4">
      <t>ジカン</t>
    </rPh>
    <phoneticPr fontId="1"/>
  </si>
  <si>
    <t>大ホール</t>
    <rPh sb="0" eb="1">
      <t>ダイ</t>
    </rPh>
    <phoneticPr fontId="1"/>
  </si>
  <si>
    <t>保養室</t>
    <rPh sb="0" eb="2">
      <t>ホヨウ</t>
    </rPh>
    <rPh sb="2" eb="3">
      <t>シツ</t>
    </rPh>
    <phoneticPr fontId="1"/>
  </si>
  <si>
    <t>娯楽室</t>
    <rPh sb="0" eb="3">
      <t>ゴラクシツ</t>
    </rPh>
    <phoneticPr fontId="1"/>
  </si>
  <si>
    <t>研修室</t>
    <rPh sb="0" eb="3">
      <t>ケンシュウシツ</t>
    </rPh>
    <phoneticPr fontId="1"/>
  </si>
  <si>
    <t>ホワイエ</t>
    <phoneticPr fontId="1"/>
  </si>
  <si>
    <t>コミュニケーションホール</t>
    <phoneticPr fontId="1"/>
  </si>
  <si>
    <t>控室</t>
    <rPh sb="0" eb="2">
      <t>ヒカエシツ</t>
    </rPh>
    <phoneticPr fontId="1"/>
  </si>
  <si>
    <t>小会議室</t>
    <rPh sb="0" eb="4">
      <t>ショウカイギシツ</t>
    </rPh>
    <phoneticPr fontId="1"/>
  </si>
  <si>
    <t>住民相談室</t>
    <rPh sb="0" eb="2">
      <t>ジュウミン</t>
    </rPh>
    <rPh sb="2" eb="5">
      <t>ソウダンシツ</t>
    </rPh>
    <phoneticPr fontId="1"/>
  </si>
  <si>
    <t>集会室</t>
    <rPh sb="0" eb="3">
      <t>シュウカイシツ</t>
    </rPh>
    <phoneticPr fontId="1"/>
  </si>
  <si>
    <t>調理室</t>
    <rPh sb="0" eb="3">
      <t>チョウリシツ</t>
    </rPh>
    <phoneticPr fontId="1"/>
  </si>
  <si>
    <t>青年研修室</t>
    <rPh sb="0" eb="2">
      <t>セイネン</t>
    </rPh>
    <rPh sb="2" eb="5">
      <t>ケンシュウシツ</t>
    </rPh>
    <phoneticPr fontId="1"/>
  </si>
  <si>
    <t>展示ホール</t>
    <rPh sb="0" eb="2">
      <t>テンジ</t>
    </rPh>
    <phoneticPr fontId="1"/>
  </si>
  <si>
    <t>産業研修室</t>
    <rPh sb="0" eb="2">
      <t>サンギョウ</t>
    </rPh>
    <rPh sb="2" eb="5">
      <t>ケンシュウシツ</t>
    </rPh>
    <phoneticPr fontId="1"/>
  </si>
  <si>
    <t>金額</t>
    <rPh sb="0" eb="2">
      <t>キンガク</t>
    </rPh>
    <phoneticPr fontId="1"/>
  </si>
  <si>
    <t>大ホール</t>
    <rPh sb="0" eb="1">
      <t>ダイ</t>
    </rPh>
    <phoneticPr fontId="1"/>
  </si>
  <si>
    <t>使用時間</t>
    <rPh sb="0" eb="2">
      <t>シヨウ</t>
    </rPh>
    <rPh sb="2" eb="4">
      <t>ジカン</t>
    </rPh>
    <phoneticPr fontId="1"/>
  </si>
  <si>
    <t>：</t>
    <phoneticPr fontId="1"/>
  </si>
  <si>
    <t>～</t>
    <phoneticPr fontId="1"/>
  </si>
  <si>
    <t>単価</t>
    <rPh sb="0" eb="2">
      <t>タンカ</t>
    </rPh>
    <phoneticPr fontId="1"/>
  </si>
  <si>
    <t>8：30～22：00</t>
  </si>
  <si>
    <t>１時間単位</t>
    <phoneticPr fontId="1"/>
  </si>
  <si>
    <t>大ホール空調</t>
    <rPh sb="0" eb="1">
      <t>ダイ</t>
    </rPh>
    <rPh sb="4" eb="6">
      <t>クウチョウ</t>
    </rPh>
    <phoneticPr fontId="1"/>
  </si>
  <si>
    <t>保養室</t>
    <rPh sb="0" eb="2">
      <t>ホヨウ</t>
    </rPh>
    <rPh sb="2" eb="3">
      <t>シツ</t>
    </rPh>
    <phoneticPr fontId="1"/>
  </si>
  <si>
    <t>娯楽室</t>
    <rPh sb="0" eb="3">
      <t>ゴラクシツ</t>
    </rPh>
    <phoneticPr fontId="1"/>
  </si>
  <si>
    <t>研修室</t>
    <rPh sb="0" eb="3">
      <t>ケンシュウシツ</t>
    </rPh>
    <phoneticPr fontId="1"/>
  </si>
  <si>
    <t>ホワイエ</t>
    <phoneticPr fontId="1"/>
  </si>
  <si>
    <t>控室</t>
    <rPh sb="0" eb="2">
      <t>ヒカエシツ</t>
    </rPh>
    <phoneticPr fontId="1"/>
  </si>
  <si>
    <t>小会議室</t>
    <rPh sb="0" eb="4">
      <t>ショウカイギシツ</t>
    </rPh>
    <phoneticPr fontId="1"/>
  </si>
  <si>
    <t>住民相談室</t>
    <rPh sb="0" eb="2">
      <t>ジュウミン</t>
    </rPh>
    <rPh sb="2" eb="5">
      <t>ソウダンシツ</t>
    </rPh>
    <phoneticPr fontId="1"/>
  </si>
  <si>
    <t>１階</t>
    <rPh sb="1" eb="2">
      <t>カイ</t>
    </rPh>
    <phoneticPr fontId="1"/>
  </si>
  <si>
    <t>２階</t>
    <rPh sb="1" eb="2">
      <t>カイ</t>
    </rPh>
    <phoneticPr fontId="1"/>
  </si>
  <si>
    <t>会議室</t>
    <rPh sb="0" eb="3">
      <t>カイギシツ</t>
    </rPh>
    <phoneticPr fontId="1"/>
  </si>
  <si>
    <t>１階合計</t>
    <rPh sb="1" eb="2">
      <t>カイ</t>
    </rPh>
    <rPh sb="2" eb="4">
      <t>ゴウケイ</t>
    </rPh>
    <phoneticPr fontId="1"/>
  </si>
  <si>
    <t>２階合計</t>
    <rPh sb="1" eb="2">
      <t>カイ</t>
    </rPh>
    <rPh sb="2" eb="4">
      <t>ゴウケイ</t>
    </rPh>
    <phoneticPr fontId="1"/>
  </si>
  <si>
    <t>合計</t>
    <rPh sb="0" eb="2">
      <t>ゴウケイ</t>
    </rPh>
    <phoneticPr fontId="1"/>
  </si>
  <si>
    <t>隠岐島文化会館　料金計算表</t>
    <rPh sb="0" eb="2">
      <t>オキ</t>
    </rPh>
    <rPh sb="2" eb="3">
      <t>シマ</t>
    </rPh>
    <rPh sb="3" eb="5">
      <t>ブンカ</t>
    </rPh>
    <rPh sb="5" eb="7">
      <t>カイカン</t>
    </rPh>
    <rPh sb="8" eb="10">
      <t>リョウキン</t>
    </rPh>
    <rPh sb="10" eb="12">
      <t>ケイサン</t>
    </rPh>
    <rPh sb="12" eb="13">
      <t>ヒョウ</t>
    </rPh>
    <phoneticPr fontId="1"/>
  </si>
  <si>
    <t>※黄色の枠に時間もしくは、1を入力して下さい。</t>
    <rPh sb="1" eb="3">
      <t>キイロ</t>
    </rPh>
    <rPh sb="4" eb="5">
      <t>ワク</t>
    </rPh>
    <rPh sb="6" eb="8">
      <t>ジカン</t>
    </rPh>
    <rPh sb="15" eb="17">
      <t>ニュウリョク</t>
    </rPh>
    <rPh sb="19" eb="20">
      <t>クダ</t>
    </rPh>
    <phoneticPr fontId="1"/>
  </si>
  <si>
    <t>ステージのみ利用</t>
    <rPh sb="6" eb="8">
      <t>リヨウ</t>
    </rPh>
    <phoneticPr fontId="1"/>
  </si>
  <si>
    <t>※営利目的の場合は、1を入力して下さい。　→　　</t>
    <rPh sb="1" eb="3">
      <t>エイリ</t>
    </rPh>
    <rPh sb="3" eb="5">
      <t>モクテキ</t>
    </rPh>
    <rPh sb="6" eb="8">
      <t>バアイ</t>
    </rPh>
    <rPh sb="12" eb="14">
      <t>ニュウリョク</t>
    </rPh>
    <rPh sb="16" eb="17">
      <t>クダ</t>
    </rPh>
    <phoneticPr fontId="1"/>
  </si>
  <si>
    <t>隠岐島文化会館</t>
    <rPh sb="0" eb="2">
      <t>オキ</t>
    </rPh>
    <rPh sb="2" eb="3">
      <t>トウ</t>
    </rPh>
    <rPh sb="3" eb="5">
      <t>ブンカ</t>
    </rPh>
    <rPh sb="5" eb="7">
      <t>カイカン</t>
    </rPh>
    <phoneticPr fontId="1"/>
  </si>
  <si>
    <t>１階</t>
    <rPh sb="1" eb="2">
      <t>カイ</t>
    </rPh>
    <phoneticPr fontId="1"/>
  </si>
  <si>
    <t>２階</t>
    <rPh sb="1" eb="2">
      <t>カイ</t>
    </rPh>
    <phoneticPr fontId="1"/>
  </si>
  <si>
    <t>区分</t>
    <rPh sb="0" eb="2">
      <t>クブン</t>
    </rPh>
    <phoneticPr fontId="1"/>
  </si>
  <si>
    <t>使用時間</t>
    <rPh sb="0" eb="2">
      <t>シヨウ</t>
    </rPh>
    <rPh sb="2" eb="4">
      <t>ジカン</t>
    </rPh>
    <phoneticPr fontId="1"/>
  </si>
  <si>
    <t>単価</t>
    <rPh sb="0" eb="2">
      <t>タンカ</t>
    </rPh>
    <phoneticPr fontId="1"/>
  </si>
  <si>
    <t>料金</t>
    <rPh sb="0" eb="2">
      <t>リョウキン</t>
    </rPh>
    <phoneticPr fontId="1"/>
  </si>
  <si>
    <t>合計</t>
    <rPh sb="0" eb="2">
      <t>ゴウケイ</t>
    </rPh>
    <phoneticPr fontId="1"/>
  </si>
  <si>
    <t>使用料合計</t>
    <rPh sb="0" eb="3">
      <t>シヨウリョウ</t>
    </rPh>
    <rPh sb="3" eb="5">
      <t>ゴウケイ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</si>
  <si>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</si>
  <si>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※町内高等学校の場合は、1を入力して下さい。　→　　</t>
    <rPh sb="1" eb="3">
      <t>チョウナイ</t>
    </rPh>
    <rPh sb="3" eb="5">
      <t>コウトウ</t>
    </rPh>
    <rPh sb="5" eb="7">
      <t>ガッコウ</t>
    </rPh>
    <rPh sb="8" eb="10">
      <t>バアイ</t>
    </rPh>
    <rPh sb="14" eb="16">
      <t>ニュウリョク</t>
    </rPh>
    <rPh sb="18" eb="19">
      <t>クダ</t>
    </rPh>
    <phoneticPr fontId="1"/>
  </si>
  <si>
    <t>　8：30～22：00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</si>
</sst>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176" fontId="0" fillId="2" borderId="0" xfId="0" applyNumberFormat="1" applyFill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Protection="1">
      <alignment vertical="center"/>
      <protection hidden="1"/>
    </xf>
    <xf numFmtId="176" fontId="0" fillId="2" borderId="0" xfId="0" applyNumberFormat="1" applyFill="1" applyAlignment="1" applyProtection="1">
      <alignment horizontal="center" vertical="center"/>
      <protection hidden="1"/>
    </xf>
    <xf numFmtId="176" fontId="0" fillId="2" borderId="8" xfId="0" applyNumberFormat="1" applyFill="1" applyBorder="1" applyProtection="1">
      <alignment vertical="center"/>
      <protection hidden="1"/>
    </xf>
    <xf numFmtId="176" fontId="0" fillId="2" borderId="2" xfId="0" applyNumberFormat="1" applyFill="1" applyBorder="1" applyProtection="1">
      <alignment vertical="center"/>
      <protection hidden="1"/>
    </xf>
    <xf numFmtId="176" fontId="0" fillId="2" borderId="5" xfId="0" applyNumberFormat="1" applyFill="1" applyBorder="1" applyProtection="1">
      <alignment vertical="center"/>
      <protection hidden="1"/>
    </xf>
    <xf numFmtId="176" fontId="0" fillId="2" borderId="10" xfId="0" applyNumberFormat="1" applyFill="1" applyBorder="1" applyProtection="1">
      <alignment vertical="center"/>
      <protection hidden="1"/>
    </xf>
    <xf numFmtId="176" fontId="0" fillId="2" borderId="10" xfId="0" applyNumberFormat="1" applyFill="1" applyBorder="1" applyAlignment="1" applyProtection="1">
      <alignment horizontal="center" vertical="center"/>
      <protection hidden="1"/>
    </xf>
    <xf numFmtId="176" fontId="0" fillId="2" borderId="11" xfId="0" applyNumberFormat="1" applyFill="1" applyBorder="1" applyProtection="1">
      <alignment vertical="center"/>
      <protection hidden="1"/>
    </xf>
    <xf numFmtId="176" fontId="0" fillId="2" borderId="1" xfId="0" applyNumberFormat="1" applyFill="1" applyBorder="1" applyProtection="1">
      <alignment vertical="center"/>
      <protection hidden="1"/>
    </xf>
    <xf numFmtId="0" fontId="0" fillId="2" borderId="9" xfId="0" applyFill="1" applyBorder="1" applyProtection="1">
      <alignment vertical="center"/>
      <protection hidden="1"/>
    </xf>
    <xf numFmtId="0" fontId="0" fillId="2" borderId="5" xfId="0" applyFill="1" applyBorder="1" applyProtection="1">
      <alignment vertical="center"/>
      <protection hidden="1"/>
    </xf>
    <xf numFmtId="0" fontId="0" fillId="2" borderId="7" xfId="0" applyFill="1" applyBorder="1" applyProtection="1">
      <alignment vertical="center"/>
      <protection hidden="1"/>
    </xf>
    <xf numFmtId="177" fontId="0" fillId="2" borderId="0" xfId="0" applyNumberFormat="1" applyFill="1" applyProtection="1">
      <alignment vertical="center"/>
      <protection hidden="1"/>
    </xf>
    <xf numFmtId="0" fontId="2" fillId="2" borderId="5" xfId="0" applyFont="1" applyFill="1" applyBorder="1" applyProtection="1">
      <alignment vertical="center"/>
      <protection hidden="1"/>
    </xf>
    <xf numFmtId="0" fontId="0" fillId="2" borderId="6" xfId="0" applyFill="1" applyBorder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alignment vertical="center"/>
      <protection hidden="1"/>
    </xf>
    <xf numFmtId="0" fontId="2" fillId="2" borderId="1" xfId="0" applyFont="1" applyFill="1" applyBorder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2" xfId="0" applyFill="1" applyBorder="1" applyProtection="1">
      <alignment vertical="center"/>
      <protection hidden="1"/>
    </xf>
    <xf numFmtId="177" fontId="2" fillId="2" borderId="0" xfId="0" applyNumberFormat="1" applyFont="1" applyFill="1" applyProtection="1">
      <alignment vertical="center"/>
      <protection hidden="1"/>
    </xf>
    <xf numFmtId="177" fontId="0" fillId="2" borderId="0" xfId="0" applyNumberFormat="1" applyFill="1" applyAlignment="1" applyProtection="1">
      <alignment horizontal="center" vertical="center"/>
      <protection hidden="1"/>
    </xf>
    <xf numFmtId="177" fontId="3" fillId="2" borderId="0" xfId="0" applyNumberFormat="1" applyFont="1" applyFill="1" applyAlignment="1" applyProtection="1">
      <alignment horizontal="center" vertical="center"/>
      <protection hidden="1"/>
    </xf>
    <xf numFmtId="177" fontId="3" fillId="2" borderId="0" xfId="0" applyNumberFormat="1" applyFont="1" applyFill="1" applyProtection="1">
      <alignment vertical="center"/>
      <protection hidden="1"/>
    </xf>
    <xf numFmtId="176" fontId="4" fillId="2" borderId="0" xfId="0" applyNumberFormat="1" applyFont="1" applyFill="1" applyProtection="1">
      <alignment vertical="center"/>
      <protection hidden="1"/>
    </xf>
    <xf numFmtId="177" fontId="0" fillId="3" borderId="1" xfId="0" applyNumberFormat="1" applyFill="1" applyBorder="1" applyProtection="1">
      <alignment vertical="center"/>
      <protection locked="0" hidden="1"/>
    </xf>
    <xf numFmtId="177" fontId="2" fillId="2" borderId="0" xfId="0" applyNumberFormat="1" applyFont="1" applyFill="1" applyAlignment="1" applyProtection="1">
      <alignment vertical="center" shrinkToFit="1"/>
      <protection hidden="1"/>
    </xf>
    <xf numFmtId="177" fontId="0" fillId="2" borderId="0" xfId="0" applyNumberFormat="1" applyFill="1" applyAlignment="1" applyProtection="1">
      <alignment vertical="center" shrinkToFit="1"/>
      <protection hidden="1"/>
    </xf>
    <xf numFmtId="177" fontId="0" fillId="2" borderId="0" xfId="0" applyNumberFormat="1" applyFill="1" applyAlignment="1" applyProtection="1">
      <alignment horizontal="right" vertical="center"/>
      <protection hidden="1"/>
    </xf>
    <xf numFmtId="177" fontId="0" fillId="3" borderId="1" xfId="0" applyNumberFormat="1" applyFill="1" applyBorder="1" applyProtection="1">
      <alignment vertical="center"/>
      <protection hidden="1"/>
    </xf>
    <xf numFmtId="177" fontId="0" fillId="2" borderId="2" xfId="0" applyNumberFormat="1" applyFill="1" applyBorder="1" applyProtection="1">
      <alignment vertical="center"/>
      <protection hidden="1"/>
    </xf>
    <xf numFmtId="177" fontId="0" fillId="2" borderId="4" xfId="0" applyNumberFormat="1" applyFill="1" applyBorder="1" applyProtection="1">
      <alignment vertical="center"/>
      <protection hidden="1"/>
    </xf>
    <xf numFmtId="176" fontId="0" fillId="2" borderId="3" xfId="0" applyNumberFormat="1" applyFill="1" applyBorder="1" applyProtection="1">
      <alignment vertical="center"/>
      <protection hidden="1"/>
    </xf>
    <xf numFmtId="176" fontId="2" fillId="2" borderId="3" xfId="0" applyNumberFormat="1" applyFont="1" applyFill="1" applyBorder="1" applyProtection="1">
      <alignment vertical="center"/>
      <protection hidden="1"/>
    </xf>
    <xf numFmtId="0" fontId="0" fillId="2" borderId="1" xfId="0" applyFill="1" applyBorder="1" applyAlignment="1" applyProtection="1">
      <alignment vertical="center" shrinkToFit="1"/>
      <protection hidden="1"/>
    </xf>
    <xf numFmtId="0" fontId="0" fillId="2" borderId="1" xfId="0" applyFill="1" applyBorder="1" applyProtection="1">
      <alignment vertical="center"/>
      <protection hidden="1"/>
    </xf>
    <xf numFmtId="176" fontId="0" fillId="2" borderId="6" xfId="0" applyNumberFormat="1" applyFill="1" applyBorder="1" applyProtection="1">
      <alignment vertical="center"/>
      <protection hidden="1"/>
    </xf>
    <xf numFmtId="176" fontId="0" fillId="2" borderId="12" xfId="0" applyNumberFormat="1" applyFill="1" applyBorder="1" applyProtection="1">
      <alignment vertical="center"/>
      <protection hidden="1"/>
    </xf>
    <xf numFmtId="177" fontId="0" fillId="2" borderId="0" xfId="0" applyNumberFormat="1" applyFill="1" applyAlignment="1" applyProtection="1">
      <alignment horizontal="center"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Protection="1">
      <alignment vertical="center"/>
      <protection hidden="1"/>
    </xf>
    <xf numFmtId="0" fontId="0" fillId="2" borderId="6" xfId="0" applyFill="1" applyBorder="1" applyProtection="1">
      <alignment vertical="center"/>
      <protection hidden="1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0"/>
  <sheetViews>
    <sheetView workbookViewId="0">
      <selection activeCell="B16" sqref="B16"/>
    </sheetView>
  </sheetViews>
  <sheetFormatPr defaultColWidth="9" defaultRowHeight="13.2" x14ac:dyDescent="0.2"/>
  <cols>
    <col min="1" max="1" width="15.6640625" style="35" customWidth="1"/>
    <col min="2" max="2" width="10.6640625" style="29" customWidth="1"/>
    <col min="3" max="3" width="13.6640625" style="19" customWidth="1"/>
    <col min="4" max="4" width="4.109375" style="19" customWidth="1"/>
    <col min="5" max="5" width="1.6640625" style="29" customWidth="1"/>
    <col min="6" max="8" width="4.109375" style="19" customWidth="1"/>
    <col min="9" max="9" width="1.6640625" style="29" customWidth="1"/>
    <col min="10" max="10" width="4.109375" style="19" customWidth="1"/>
    <col min="11" max="11" width="9" style="19"/>
    <col min="12" max="12" width="9" style="7"/>
    <col min="13" max="13" width="10.6640625" style="7" customWidth="1"/>
    <col min="14" max="15" width="15.6640625" style="19" customWidth="1"/>
    <col min="16" max="16" width="10.6640625" style="19" customWidth="1"/>
    <col min="17" max="17" width="13.6640625" style="19" customWidth="1"/>
    <col min="18" max="18" width="4.109375" style="19" customWidth="1"/>
    <col min="19" max="19" width="1.6640625" style="29" customWidth="1"/>
    <col min="20" max="22" width="4.109375" style="19" customWidth="1"/>
    <col min="23" max="23" width="1.6640625" style="29" customWidth="1"/>
    <col min="24" max="24" width="4.109375" style="19" customWidth="1"/>
    <col min="25" max="25" width="9" style="19"/>
    <col min="26" max="26" width="9" style="7"/>
    <col min="27" max="27" width="10.6640625" style="7" customWidth="1"/>
    <col min="28" max="28" width="1.6640625" style="19" customWidth="1"/>
    <col min="29" max="16384" width="9" style="19"/>
  </cols>
  <sheetData>
    <row r="1" spans="1:27" ht="19.5" customHeight="1" x14ac:dyDescent="0.2">
      <c r="A1" s="28" t="s">
        <v>37</v>
      </c>
      <c r="E1" s="30"/>
      <c r="F1" s="31"/>
      <c r="G1" s="31"/>
      <c r="H1" s="31"/>
      <c r="I1" s="30"/>
      <c r="J1" s="31"/>
      <c r="K1" s="31"/>
      <c r="L1" s="32"/>
      <c r="O1" s="28" t="s">
        <v>37</v>
      </c>
      <c r="P1" s="29"/>
    </row>
    <row r="2" spans="1:27" ht="19.5" customHeight="1" x14ac:dyDescent="0.2">
      <c r="A2" s="31" t="s">
        <v>38</v>
      </c>
      <c r="E2" s="30"/>
      <c r="F2" s="31"/>
      <c r="G2" s="31"/>
      <c r="H2" s="31"/>
      <c r="I2" s="30"/>
      <c r="J2" s="31"/>
      <c r="K2" s="31"/>
      <c r="L2" s="32"/>
      <c r="O2" s="31" t="s">
        <v>38</v>
      </c>
      <c r="P2" s="29"/>
    </row>
    <row r="3" spans="1:27" x14ac:dyDescent="0.2">
      <c r="A3" s="31" t="s">
        <v>40</v>
      </c>
      <c r="D3" s="33">
        <v>1</v>
      </c>
      <c r="K3" s="29"/>
      <c r="L3" s="8"/>
      <c r="O3" s="31" t="s">
        <v>40</v>
      </c>
      <c r="P3" s="29"/>
      <c r="R3" s="33">
        <v>1</v>
      </c>
    </row>
    <row r="4" spans="1:27" x14ac:dyDescent="0.2">
      <c r="A4" s="19"/>
      <c r="K4" s="29"/>
      <c r="L4" s="8"/>
    </row>
    <row r="5" spans="1:27" x14ac:dyDescent="0.2">
      <c r="A5" s="34" t="s">
        <v>31</v>
      </c>
      <c r="D5" s="46" t="s">
        <v>0</v>
      </c>
      <c r="E5" s="47"/>
      <c r="F5" s="47"/>
      <c r="G5" s="47"/>
      <c r="H5" s="47"/>
      <c r="I5" s="47"/>
      <c r="J5" s="47"/>
      <c r="K5" s="29" t="s">
        <v>0</v>
      </c>
      <c r="L5" s="8" t="s">
        <v>20</v>
      </c>
      <c r="M5" s="8" t="s">
        <v>15</v>
      </c>
      <c r="O5" s="34" t="s">
        <v>32</v>
      </c>
      <c r="P5" s="29"/>
      <c r="R5" s="46" t="s">
        <v>0</v>
      </c>
      <c r="S5" s="47"/>
      <c r="T5" s="47"/>
      <c r="U5" s="47"/>
      <c r="V5" s="47"/>
      <c r="W5" s="47"/>
      <c r="X5" s="47"/>
      <c r="Y5" s="29" t="s">
        <v>0</v>
      </c>
      <c r="Z5" s="8" t="s">
        <v>20</v>
      </c>
      <c r="AA5" s="8" t="s">
        <v>15</v>
      </c>
    </row>
    <row r="6" spans="1:27" x14ac:dyDescent="0.2">
      <c r="A6" s="35" t="s">
        <v>1</v>
      </c>
      <c r="B6" s="29" t="s">
        <v>22</v>
      </c>
      <c r="C6" s="36" t="s">
        <v>52</v>
      </c>
      <c r="D6" s="37">
        <v>13</v>
      </c>
      <c r="E6" s="29" t="s">
        <v>18</v>
      </c>
      <c r="F6" s="37">
        <v>0</v>
      </c>
      <c r="G6" s="29" t="s">
        <v>19</v>
      </c>
      <c r="H6" s="37">
        <v>17</v>
      </c>
      <c r="I6" s="29" t="s">
        <v>18</v>
      </c>
      <c r="J6" s="37">
        <v>0</v>
      </c>
      <c r="K6" s="19">
        <f>+Sheet3!I3</f>
        <v>4</v>
      </c>
      <c r="L6" s="7">
        <v>4810</v>
      </c>
      <c r="M6" s="7">
        <f>+IF(K6=0,0,IF($D$3="",K6*L6,K6*L6*3))</f>
        <v>57720</v>
      </c>
      <c r="O6" s="35" t="s">
        <v>10</v>
      </c>
      <c r="P6" s="29" t="s">
        <v>22</v>
      </c>
      <c r="Q6" s="36" t="s">
        <v>52</v>
      </c>
      <c r="R6" s="37"/>
      <c r="S6" s="29" t="s">
        <v>18</v>
      </c>
      <c r="T6" s="37"/>
      <c r="U6" s="29" t="s">
        <v>19</v>
      </c>
      <c r="V6" s="37"/>
      <c r="W6" s="29" t="s">
        <v>18</v>
      </c>
      <c r="X6" s="37"/>
      <c r="Y6" s="19">
        <f>+Sheet3!I46</f>
        <v>0</v>
      </c>
      <c r="Z6" s="7">
        <v>1570</v>
      </c>
      <c r="AA6" s="7">
        <f>+IF(Y6=0,0,IF($D$3="",Y6*Z6,Y6*Z6*3))</f>
        <v>0</v>
      </c>
    </row>
    <row r="7" spans="1:27" x14ac:dyDescent="0.2">
      <c r="A7" s="35" t="s">
        <v>39</v>
      </c>
      <c r="B7" s="29" t="s">
        <v>22</v>
      </c>
      <c r="C7" s="36" t="s">
        <v>21</v>
      </c>
      <c r="D7" s="37">
        <v>8</v>
      </c>
      <c r="E7" s="29" t="s">
        <v>18</v>
      </c>
      <c r="F7" s="37">
        <v>30</v>
      </c>
      <c r="G7" s="29" t="s">
        <v>19</v>
      </c>
      <c r="H7" s="37">
        <v>12</v>
      </c>
      <c r="I7" s="29" t="s">
        <v>18</v>
      </c>
      <c r="J7" s="37">
        <v>0</v>
      </c>
      <c r="K7" s="19">
        <f>+Sheet3!I4</f>
        <v>4</v>
      </c>
      <c r="L7" s="7">
        <v>1360</v>
      </c>
      <c r="M7" s="7">
        <f t="shared" ref="M7:M24" si="0">+IF(K7=0,0,IF($D$3="",K7*L7,K7*L7*3))</f>
        <v>16320</v>
      </c>
      <c r="O7" s="35"/>
      <c r="P7" s="29"/>
      <c r="U7" s="29"/>
    </row>
    <row r="8" spans="1:27" x14ac:dyDescent="0.2">
      <c r="A8" s="35" t="s">
        <v>23</v>
      </c>
      <c r="B8" s="29" t="s">
        <v>22</v>
      </c>
      <c r="C8" s="36" t="s">
        <v>21</v>
      </c>
      <c r="D8" s="37"/>
      <c r="E8" s="29" t="s">
        <v>18</v>
      </c>
      <c r="F8" s="37"/>
      <c r="G8" s="29" t="s">
        <v>19</v>
      </c>
      <c r="H8" s="37"/>
      <c r="I8" s="29" t="s">
        <v>18</v>
      </c>
      <c r="J8" s="37"/>
      <c r="K8" s="19">
        <f>+Sheet3!I5</f>
        <v>0</v>
      </c>
      <c r="L8" s="7">
        <v>1360</v>
      </c>
      <c r="M8" s="7">
        <f t="shared" si="0"/>
        <v>0</v>
      </c>
      <c r="O8" s="35" t="s">
        <v>11</v>
      </c>
      <c r="P8" s="29" t="s">
        <v>22</v>
      </c>
      <c r="Q8" s="36" t="s">
        <v>52</v>
      </c>
      <c r="R8" s="37"/>
      <c r="S8" s="29" t="s">
        <v>18</v>
      </c>
      <c r="T8" s="37"/>
      <c r="U8" s="29" t="s">
        <v>19</v>
      </c>
      <c r="V8" s="37"/>
      <c r="W8" s="29" t="s">
        <v>18</v>
      </c>
      <c r="X8" s="37"/>
      <c r="Y8" s="19">
        <f>+Sheet3!I52</f>
        <v>0</v>
      </c>
      <c r="Z8" s="7">
        <v>470</v>
      </c>
      <c r="AA8" s="7">
        <f t="shared" ref="AA8:AA16" si="1">+IF(Y8=0,0,IF($D$3="",Y8*Z8,Y8*Z8*3))</f>
        <v>0</v>
      </c>
    </row>
    <row r="9" spans="1:27" x14ac:dyDescent="0.2">
      <c r="G9" s="29"/>
      <c r="O9" s="35"/>
      <c r="P9" s="29"/>
      <c r="Q9" s="36"/>
      <c r="R9" s="36"/>
      <c r="T9" s="36"/>
      <c r="U9" s="36"/>
      <c r="V9" s="36"/>
      <c r="X9" s="36"/>
    </row>
    <row r="10" spans="1:27" x14ac:dyDescent="0.2">
      <c r="A10" s="35" t="s">
        <v>2</v>
      </c>
      <c r="B10" s="29" t="s">
        <v>22</v>
      </c>
      <c r="C10" s="36" t="s">
        <v>52</v>
      </c>
      <c r="D10" s="37"/>
      <c r="E10" s="29" t="s">
        <v>18</v>
      </c>
      <c r="F10" s="37"/>
      <c r="G10" s="29" t="s">
        <v>19</v>
      </c>
      <c r="H10" s="37"/>
      <c r="I10" s="29" t="s">
        <v>18</v>
      </c>
      <c r="J10" s="37"/>
      <c r="K10" s="19">
        <f>+Sheet3!I6</f>
        <v>0</v>
      </c>
      <c r="L10" s="7">
        <v>470</v>
      </c>
      <c r="M10" s="7">
        <f t="shared" si="0"/>
        <v>0</v>
      </c>
      <c r="O10" s="35" t="s">
        <v>12</v>
      </c>
      <c r="P10" s="29" t="s">
        <v>22</v>
      </c>
      <c r="Q10" s="36" t="s">
        <v>52</v>
      </c>
      <c r="R10" s="37"/>
      <c r="S10" s="29" t="s">
        <v>18</v>
      </c>
      <c r="T10" s="37"/>
      <c r="U10" s="29" t="s">
        <v>19</v>
      </c>
      <c r="V10" s="37"/>
      <c r="W10" s="29" t="s">
        <v>18</v>
      </c>
      <c r="X10" s="37"/>
      <c r="Y10" s="19">
        <f>+Sheet3!I58</f>
        <v>0</v>
      </c>
      <c r="Z10" s="7">
        <v>470</v>
      </c>
      <c r="AA10" s="7">
        <f t="shared" si="1"/>
        <v>0</v>
      </c>
    </row>
    <row r="11" spans="1:27" x14ac:dyDescent="0.2">
      <c r="C11" s="36"/>
      <c r="D11" s="36"/>
      <c r="F11" s="36"/>
      <c r="G11" s="36"/>
      <c r="H11" s="36"/>
      <c r="J11" s="36"/>
      <c r="O11" s="35"/>
      <c r="P11" s="29"/>
      <c r="Q11" s="36"/>
      <c r="R11" s="36"/>
      <c r="T11" s="36"/>
      <c r="U11" s="36"/>
      <c r="V11" s="36"/>
      <c r="X11" s="36"/>
    </row>
    <row r="12" spans="1:27" x14ac:dyDescent="0.2">
      <c r="A12" s="35" t="s">
        <v>3</v>
      </c>
      <c r="B12" s="29" t="s">
        <v>22</v>
      </c>
      <c r="C12" s="36" t="s">
        <v>52</v>
      </c>
      <c r="D12" s="37"/>
      <c r="E12" s="29" t="s">
        <v>18</v>
      </c>
      <c r="F12" s="37"/>
      <c r="G12" s="29" t="s">
        <v>19</v>
      </c>
      <c r="H12" s="37"/>
      <c r="I12" s="29" t="s">
        <v>18</v>
      </c>
      <c r="J12" s="37"/>
      <c r="K12" s="19">
        <f>+Sheet3!I11</f>
        <v>0</v>
      </c>
      <c r="L12" s="7">
        <v>470</v>
      </c>
      <c r="M12" s="7">
        <f t="shared" si="0"/>
        <v>0</v>
      </c>
      <c r="O12" s="35" t="s">
        <v>13</v>
      </c>
      <c r="P12" s="29" t="s">
        <v>22</v>
      </c>
      <c r="Q12" s="36" t="s">
        <v>52</v>
      </c>
      <c r="R12" s="37"/>
      <c r="S12" s="29" t="s">
        <v>18</v>
      </c>
      <c r="T12" s="37"/>
      <c r="U12" s="29" t="s">
        <v>19</v>
      </c>
      <c r="V12" s="37"/>
      <c r="W12" s="29" t="s">
        <v>18</v>
      </c>
      <c r="X12" s="37"/>
      <c r="Y12" s="19">
        <f>+Sheet3!I64</f>
        <v>0</v>
      </c>
      <c r="Z12" s="7">
        <v>470</v>
      </c>
      <c r="AA12" s="7">
        <f t="shared" si="1"/>
        <v>0</v>
      </c>
    </row>
    <row r="13" spans="1:27" x14ac:dyDescent="0.2">
      <c r="C13" s="36"/>
      <c r="D13" s="36"/>
      <c r="F13" s="36"/>
      <c r="G13" s="36"/>
      <c r="H13" s="36"/>
      <c r="J13" s="36"/>
      <c r="O13" s="35"/>
      <c r="P13" s="29"/>
      <c r="Q13" s="36"/>
      <c r="R13" s="36"/>
      <c r="T13" s="36"/>
      <c r="U13" s="36"/>
      <c r="V13" s="36"/>
      <c r="X13" s="36"/>
    </row>
    <row r="14" spans="1:27" x14ac:dyDescent="0.2">
      <c r="A14" s="35" t="s">
        <v>4</v>
      </c>
      <c r="B14" s="29" t="s">
        <v>22</v>
      </c>
      <c r="C14" s="36" t="s">
        <v>52</v>
      </c>
      <c r="D14" s="37"/>
      <c r="E14" s="29" t="s">
        <v>18</v>
      </c>
      <c r="F14" s="37"/>
      <c r="G14" s="29" t="s">
        <v>19</v>
      </c>
      <c r="H14" s="37"/>
      <c r="I14" s="29" t="s">
        <v>18</v>
      </c>
      <c r="J14" s="37"/>
      <c r="K14" s="19">
        <f>+Sheet3!I16</f>
        <v>0</v>
      </c>
      <c r="L14" s="7">
        <v>470</v>
      </c>
      <c r="M14" s="7">
        <f t="shared" si="0"/>
        <v>0</v>
      </c>
      <c r="O14" s="35" t="s">
        <v>33</v>
      </c>
      <c r="P14" s="29" t="s">
        <v>22</v>
      </c>
      <c r="Q14" s="36" t="s">
        <v>52</v>
      </c>
      <c r="R14" s="37"/>
      <c r="S14" s="29" t="s">
        <v>18</v>
      </c>
      <c r="T14" s="37"/>
      <c r="U14" s="29" t="s">
        <v>19</v>
      </c>
      <c r="V14" s="37"/>
      <c r="W14" s="29" t="s">
        <v>18</v>
      </c>
      <c r="X14" s="37"/>
      <c r="Y14" s="19">
        <f>+Sheet3!I70</f>
        <v>0</v>
      </c>
      <c r="Z14" s="7">
        <v>310</v>
      </c>
      <c r="AA14" s="7">
        <f t="shared" si="1"/>
        <v>0</v>
      </c>
    </row>
    <row r="15" spans="1:27" x14ac:dyDescent="0.2">
      <c r="C15" s="36"/>
      <c r="D15" s="36"/>
      <c r="F15" s="36"/>
      <c r="G15" s="36"/>
      <c r="H15" s="36"/>
      <c r="J15" s="36"/>
      <c r="O15" s="35"/>
      <c r="P15" s="29"/>
      <c r="Q15" s="36"/>
      <c r="R15" s="36"/>
      <c r="T15" s="36"/>
      <c r="U15" s="36"/>
      <c r="V15" s="36"/>
      <c r="X15" s="36"/>
    </row>
    <row r="16" spans="1:27" x14ac:dyDescent="0.2">
      <c r="A16" s="35" t="s">
        <v>5</v>
      </c>
      <c r="B16" s="29" t="s">
        <v>22</v>
      </c>
      <c r="C16" s="36" t="s">
        <v>52</v>
      </c>
      <c r="D16" s="37"/>
      <c r="E16" s="29" t="s">
        <v>18</v>
      </c>
      <c r="F16" s="37"/>
      <c r="G16" s="29" t="s">
        <v>19</v>
      </c>
      <c r="H16" s="37"/>
      <c r="I16" s="29" t="s">
        <v>18</v>
      </c>
      <c r="J16" s="37"/>
      <c r="K16" s="19">
        <f>+Sheet3!I21</f>
        <v>0</v>
      </c>
      <c r="L16" s="7">
        <v>470</v>
      </c>
      <c r="M16" s="7">
        <f t="shared" si="0"/>
        <v>0</v>
      </c>
      <c r="O16" s="35" t="s">
        <v>14</v>
      </c>
      <c r="P16" s="29" t="s">
        <v>22</v>
      </c>
      <c r="Q16" s="36" t="s">
        <v>52</v>
      </c>
      <c r="R16" s="37">
        <v>8</v>
      </c>
      <c r="S16" s="29" t="s">
        <v>18</v>
      </c>
      <c r="T16" s="37">
        <v>30</v>
      </c>
      <c r="U16" s="29" t="s">
        <v>19</v>
      </c>
      <c r="V16" s="37">
        <v>12</v>
      </c>
      <c r="W16" s="29" t="s">
        <v>18</v>
      </c>
      <c r="X16" s="37">
        <v>0</v>
      </c>
      <c r="Y16" s="19">
        <f>+Sheet3!I76</f>
        <v>4</v>
      </c>
      <c r="Z16" s="7">
        <v>310</v>
      </c>
      <c r="AA16" s="7">
        <f t="shared" si="1"/>
        <v>3720</v>
      </c>
    </row>
    <row r="17" spans="1:24" x14ac:dyDescent="0.2">
      <c r="C17" s="36"/>
      <c r="D17" s="36"/>
      <c r="F17" s="36"/>
      <c r="G17" s="36"/>
      <c r="H17" s="36"/>
      <c r="J17" s="36"/>
      <c r="O17" s="35"/>
      <c r="P17" s="29"/>
      <c r="Q17" s="36"/>
      <c r="R17" s="36"/>
      <c r="T17" s="36"/>
      <c r="U17" s="36"/>
      <c r="V17" s="36"/>
      <c r="X17" s="36"/>
    </row>
    <row r="18" spans="1:24" x14ac:dyDescent="0.2">
      <c r="A18" s="35" t="s">
        <v>6</v>
      </c>
      <c r="B18" s="29" t="s">
        <v>22</v>
      </c>
      <c r="C18" s="36" t="s">
        <v>52</v>
      </c>
      <c r="D18" s="37"/>
      <c r="E18" s="29" t="s">
        <v>18</v>
      </c>
      <c r="F18" s="37"/>
      <c r="G18" s="29" t="s">
        <v>19</v>
      </c>
      <c r="H18" s="37"/>
      <c r="I18" s="29" t="s">
        <v>18</v>
      </c>
      <c r="J18" s="37"/>
      <c r="K18" s="19">
        <f>+Sheet3!I26</f>
        <v>0</v>
      </c>
      <c r="L18" s="7">
        <v>470</v>
      </c>
      <c r="M18" s="7">
        <f t="shared" si="0"/>
        <v>0</v>
      </c>
      <c r="O18" s="35"/>
      <c r="P18" s="29"/>
      <c r="Q18" s="36"/>
      <c r="U18" s="29"/>
    </row>
    <row r="19" spans="1:24" x14ac:dyDescent="0.2">
      <c r="C19" s="36"/>
      <c r="D19" s="36"/>
      <c r="F19" s="36"/>
      <c r="G19" s="36"/>
      <c r="H19" s="36"/>
      <c r="J19" s="36"/>
      <c r="O19" s="35"/>
      <c r="P19" s="29"/>
      <c r="Q19" s="36"/>
      <c r="U19" s="29"/>
    </row>
    <row r="20" spans="1:24" x14ac:dyDescent="0.2">
      <c r="A20" s="35" t="s">
        <v>7</v>
      </c>
      <c r="B20" s="29" t="s">
        <v>22</v>
      </c>
      <c r="C20" s="36" t="s">
        <v>52</v>
      </c>
      <c r="D20" s="37"/>
      <c r="E20" s="29" t="s">
        <v>18</v>
      </c>
      <c r="F20" s="37"/>
      <c r="G20" s="29" t="s">
        <v>19</v>
      </c>
      <c r="H20" s="37"/>
      <c r="I20" s="29" t="s">
        <v>18</v>
      </c>
      <c r="J20" s="37"/>
      <c r="K20" s="19">
        <f>+Sheet3!I31</f>
        <v>0</v>
      </c>
      <c r="L20" s="7">
        <v>310</v>
      </c>
      <c r="M20" s="7">
        <f t="shared" si="0"/>
        <v>0</v>
      </c>
      <c r="O20" s="35"/>
      <c r="P20" s="29"/>
      <c r="Q20" s="36"/>
      <c r="R20" s="36"/>
      <c r="T20" s="36"/>
      <c r="U20" s="36"/>
      <c r="V20" s="36"/>
      <c r="X20" s="36"/>
    </row>
    <row r="21" spans="1:24" x14ac:dyDescent="0.2">
      <c r="C21" s="36"/>
      <c r="D21" s="36"/>
      <c r="F21" s="36"/>
      <c r="G21" s="36"/>
      <c r="H21" s="36"/>
      <c r="J21" s="36"/>
      <c r="O21" s="35"/>
      <c r="P21" s="29"/>
      <c r="Q21" s="36"/>
      <c r="R21" s="36"/>
      <c r="T21" s="36"/>
      <c r="U21" s="36"/>
      <c r="V21" s="36"/>
      <c r="X21" s="36"/>
    </row>
    <row r="22" spans="1:24" x14ac:dyDescent="0.2">
      <c r="A22" s="35" t="s">
        <v>8</v>
      </c>
      <c r="B22" s="29" t="s">
        <v>22</v>
      </c>
      <c r="C22" s="36" t="s">
        <v>52</v>
      </c>
      <c r="D22" s="37"/>
      <c r="E22" s="29" t="s">
        <v>18</v>
      </c>
      <c r="F22" s="37"/>
      <c r="G22" s="29" t="s">
        <v>19</v>
      </c>
      <c r="H22" s="37"/>
      <c r="I22" s="29" t="s">
        <v>18</v>
      </c>
      <c r="J22" s="37"/>
      <c r="K22" s="19">
        <f>+Sheet3!I36</f>
        <v>0</v>
      </c>
      <c r="L22" s="7">
        <v>310</v>
      </c>
      <c r="M22" s="7">
        <f t="shared" si="0"/>
        <v>0</v>
      </c>
      <c r="O22" s="35"/>
      <c r="P22" s="29"/>
      <c r="Q22" s="36"/>
      <c r="R22" s="36"/>
      <c r="T22" s="36"/>
      <c r="U22" s="36"/>
      <c r="V22" s="36"/>
      <c r="X22" s="36"/>
    </row>
    <row r="23" spans="1:24" x14ac:dyDescent="0.2">
      <c r="C23" s="36"/>
      <c r="D23" s="36"/>
      <c r="F23" s="36"/>
      <c r="G23" s="36"/>
      <c r="H23" s="36"/>
      <c r="J23" s="36"/>
      <c r="O23" s="35"/>
      <c r="P23" s="29"/>
      <c r="Q23" s="36"/>
      <c r="R23" s="36"/>
      <c r="T23" s="36"/>
      <c r="U23" s="36"/>
      <c r="V23" s="36"/>
      <c r="X23" s="36"/>
    </row>
    <row r="24" spans="1:24" x14ac:dyDescent="0.2">
      <c r="A24" s="35" t="s">
        <v>9</v>
      </c>
      <c r="B24" s="29" t="s">
        <v>22</v>
      </c>
      <c r="C24" s="36" t="s">
        <v>52</v>
      </c>
      <c r="D24" s="37"/>
      <c r="E24" s="29" t="s">
        <v>18</v>
      </c>
      <c r="F24" s="37"/>
      <c r="G24" s="29" t="s">
        <v>19</v>
      </c>
      <c r="H24" s="37"/>
      <c r="I24" s="29" t="s">
        <v>18</v>
      </c>
      <c r="J24" s="37"/>
      <c r="K24" s="19">
        <f>+Sheet3!I41</f>
        <v>0</v>
      </c>
      <c r="L24" s="7">
        <v>310</v>
      </c>
      <c r="M24" s="7">
        <f t="shared" si="0"/>
        <v>0</v>
      </c>
      <c r="O24" s="35"/>
      <c r="P24" s="29"/>
      <c r="Q24" s="36"/>
      <c r="U24" s="29"/>
    </row>
    <row r="25" spans="1:24" x14ac:dyDescent="0.2">
      <c r="O25" s="35"/>
      <c r="P25" s="29"/>
      <c r="Q25" s="36"/>
      <c r="U25" s="29"/>
    </row>
    <row r="26" spans="1:24" x14ac:dyDescent="0.2">
      <c r="K26" s="38" t="s">
        <v>34</v>
      </c>
      <c r="L26" s="10"/>
      <c r="M26" s="10">
        <f>SUM(M6:M25)</f>
        <v>74040</v>
      </c>
      <c r="O26" s="35"/>
      <c r="P26" s="29"/>
      <c r="Q26" s="36"/>
      <c r="R26" s="36"/>
      <c r="T26" s="36"/>
      <c r="U26" s="36"/>
      <c r="V26" s="36"/>
      <c r="X26" s="36"/>
    </row>
    <row r="27" spans="1:24" x14ac:dyDescent="0.2">
      <c r="O27" s="35"/>
      <c r="P27" s="29"/>
      <c r="Q27" s="36"/>
      <c r="R27" s="36"/>
      <c r="T27" s="36"/>
      <c r="U27" s="36"/>
      <c r="V27" s="36"/>
      <c r="X27" s="36"/>
    </row>
    <row r="28" spans="1:24" x14ac:dyDescent="0.2">
      <c r="O28" s="35"/>
      <c r="P28" s="29"/>
      <c r="Q28" s="36"/>
      <c r="R28" s="36"/>
      <c r="T28" s="36"/>
      <c r="U28" s="36"/>
      <c r="V28" s="36"/>
      <c r="X28" s="36"/>
    </row>
    <row r="29" spans="1:24" x14ac:dyDescent="0.2">
      <c r="O29" s="35"/>
      <c r="P29" s="29"/>
      <c r="Q29" s="36"/>
      <c r="U29" s="29"/>
    </row>
    <row r="30" spans="1:24" x14ac:dyDescent="0.2">
      <c r="O30" s="35"/>
      <c r="P30" s="29"/>
      <c r="Q30" s="36"/>
      <c r="U30" s="29"/>
    </row>
    <row r="31" spans="1:24" x14ac:dyDescent="0.2">
      <c r="O31" s="35"/>
      <c r="P31" s="29"/>
      <c r="Q31" s="36"/>
      <c r="R31" s="36"/>
      <c r="T31" s="36"/>
      <c r="U31" s="36"/>
      <c r="V31" s="36"/>
      <c r="X31" s="36"/>
    </row>
    <row r="32" spans="1:24" x14ac:dyDescent="0.2">
      <c r="O32" s="35"/>
      <c r="P32" s="29"/>
      <c r="Q32" s="36"/>
      <c r="R32" s="36"/>
      <c r="T32" s="36"/>
      <c r="U32" s="36"/>
      <c r="V32" s="36"/>
      <c r="X32" s="36"/>
    </row>
    <row r="33" spans="15:27" x14ac:dyDescent="0.2">
      <c r="O33" s="35"/>
      <c r="P33" s="29"/>
      <c r="Q33" s="36"/>
      <c r="R33" s="36"/>
      <c r="T33" s="36"/>
      <c r="U33" s="36"/>
      <c r="V33" s="36"/>
      <c r="X33" s="36"/>
    </row>
    <row r="38" spans="15:27" x14ac:dyDescent="0.2">
      <c r="Y38" s="38" t="s">
        <v>35</v>
      </c>
      <c r="Z38" s="10"/>
      <c r="AA38" s="10">
        <f>SUM(AA6:AA36)</f>
        <v>3720</v>
      </c>
    </row>
    <row r="39" spans="15:27" ht="13.8" thickBot="1" x14ac:dyDescent="0.25">
      <c r="Y39" s="39" t="s">
        <v>36</v>
      </c>
      <c r="Z39" s="40"/>
      <c r="AA39" s="41">
        <f>+AA38+M26</f>
        <v>77760</v>
      </c>
    </row>
    <row r="40" spans="15:27" ht="13.8" thickTop="1" x14ac:dyDescent="0.2"/>
    <row r="60" ht="5.25" customHeight="1" x14ac:dyDescent="0.2"/>
  </sheetData>
  <sheetProtection sheet="1" objects="1" scenarios="1"/>
  <mergeCells count="2">
    <mergeCell ref="D5:J5"/>
    <mergeCell ref="R5:X5"/>
  </mergeCells>
  <phoneticPr fontId="1"/>
  <pageMargins left="0.51181102362204722" right="0.31496062992125984" top="0.35433070866141736" bottom="0.15748031496062992" header="0.31496062992125984" footer="0.31496062992125984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tabSelected="1" zoomScaleNormal="100" workbookViewId="0">
      <selection activeCell="M10" sqref="M10"/>
    </sheetView>
  </sheetViews>
  <sheetFormatPr defaultColWidth="9" defaultRowHeight="13.2" x14ac:dyDescent="0.2"/>
  <cols>
    <col min="1" max="1" width="15.6640625" style="35" customWidth="1"/>
    <col min="2" max="2" width="10.6640625" style="29" customWidth="1"/>
    <col min="3" max="3" width="13.6640625" style="19" customWidth="1"/>
    <col min="4" max="4" width="4.109375" style="19" customWidth="1"/>
    <col min="5" max="5" width="1.6640625" style="29" customWidth="1"/>
    <col min="6" max="8" width="4.109375" style="19" customWidth="1"/>
    <col min="9" max="9" width="1.6640625" style="29" customWidth="1"/>
    <col min="10" max="10" width="4.109375" style="19" customWidth="1"/>
    <col min="11" max="11" width="9" style="19"/>
    <col min="12" max="12" width="9" style="7"/>
    <col min="13" max="13" width="10.6640625" style="7" customWidth="1"/>
    <col min="14" max="14" width="2" style="19" customWidth="1"/>
    <col min="15" max="16384" width="9" style="19"/>
  </cols>
  <sheetData>
    <row r="1" spans="1:13" ht="26.25" customHeight="1" x14ac:dyDescent="0.2">
      <c r="A1" s="28" t="s">
        <v>37</v>
      </c>
      <c r="E1" s="30"/>
      <c r="F1" s="31"/>
      <c r="G1" s="31"/>
      <c r="H1" s="31"/>
      <c r="I1" s="30"/>
      <c r="J1" s="31"/>
      <c r="K1" s="31"/>
      <c r="L1" s="32"/>
    </row>
    <row r="2" spans="1:13" x14ac:dyDescent="0.2">
      <c r="A2" s="31" t="s">
        <v>38</v>
      </c>
      <c r="K2" s="29"/>
      <c r="L2" s="8"/>
    </row>
    <row r="3" spans="1:13" x14ac:dyDescent="0.2">
      <c r="A3" s="31" t="s">
        <v>40</v>
      </c>
      <c r="F3" s="33"/>
      <c r="K3" s="29"/>
      <c r="L3" s="8"/>
    </row>
    <row r="4" spans="1:13" x14ac:dyDescent="0.2">
      <c r="A4" s="31" t="s">
        <v>51</v>
      </c>
      <c r="F4" s="33">
        <v>1</v>
      </c>
      <c r="K4" s="29"/>
      <c r="L4" s="8"/>
    </row>
    <row r="5" spans="1:13" x14ac:dyDescent="0.2">
      <c r="A5" s="19"/>
      <c r="K5" s="29"/>
      <c r="L5" s="8"/>
    </row>
    <row r="6" spans="1:13" x14ac:dyDescent="0.2">
      <c r="A6" s="34" t="s">
        <v>31</v>
      </c>
      <c r="D6" s="46" t="s">
        <v>17</v>
      </c>
      <c r="E6" s="47"/>
      <c r="F6" s="47"/>
      <c r="G6" s="47"/>
      <c r="H6" s="47"/>
      <c r="I6" s="47"/>
      <c r="J6" s="47"/>
      <c r="K6" s="29" t="s">
        <v>17</v>
      </c>
      <c r="L6" s="8" t="s">
        <v>20</v>
      </c>
      <c r="M6" s="8" t="s">
        <v>15</v>
      </c>
    </row>
    <row r="7" spans="1:13" x14ac:dyDescent="0.2">
      <c r="A7" s="35" t="s">
        <v>16</v>
      </c>
      <c r="B7" s="29" t="s">
        <v>22</v>
      </c>
      <c r="C7" s="36" t="s">
        <v>52</v>
      </c>
      <c r="D7" s="33"/>
      <c r="E7" s="29" t="s">
        <v>18</v>
      </c>
      <c r="F7" s="33"/>
      <c r="G7" s="29" t="s">
        <v>19</v>
      </c>
      <c r="H7" s="33"/>
      <c r="I7" s="29" t="s">
        <v>18</v>
      </c>
      <c r="J7" s="33"/>
      <c r="K7" s="19">
        <f>+Sheet3!D3</f>
        <v>0</v>
      </c>
      <c r="L7" s="7">
        <v>4810</v>
      </c>
      <c r="M7" s="7">
        <f>IF($F$3=1,K7*L7*3,IF($F$4=1,K7*L7/2,K7*L7))</f>
        <v>0</v>
      </c>
    </row>
    <row r="8" spans="1:13" x14ac:dyDescent="0.2">
      <c r="A8" s="35" t="s">
        <v>39</v>
      </c>
      <c r="B8" s="29" t="s">
        <v>22</v>
      </c>
      <c r="C8" s="36" t="s">
        <v>21</v>
      </c>
      <c r="D8" s="33"/>
      <c r="E8" s="29" t="s">
        <v>18</v>
      </c>
      <c r="F8" s="33"/>
      <c r="G8" s="29" t="s">
        <v>19</v>
      </c>
      <c r="H8" s="33"/>
      <c r="I8" s="29" t="s">
        <v>18</v>
      </c>
      <c r="J8" s="33"/>
      <c r="K8" s="19">
        <f>+Sheet3!D4</f>
        <v>0</v>
      </c>
      <c r="L8" s="7">
        <v>1360</v>
      </c>
      <c r="M8" s="7">
        <f>IF($F$3=1,K8*L8*3,IF($F$4=1,K8*L8/2,K8*L8))</f>
        <v>0</v>
      </c>
    </row>
    <row r="9" spans="1:13" x14ac:dyDescent="0.2">
      <c r="A9" s="35" t="s">
        <v>23</v>
      </c>
      <c r="B9" s="29" t="s">
        <v>22</v>
      </c>
      <c r="C9" s="36" t="s">
        <v>21</v>
      </c>
      <c r="D9" s="33">
        <v>8</v>
      </c>
      <c r="E9" s="29" t="s">
        <v>18</v>
      </c>
      <c r="F9" s="33">
        <v>30</v>
      </c>
      <c r="G9" s="29" t="s">
        <v>19</v>
      </c>
      <c r="H9" s="33">
        <v>16</v>
      </c>
      <c r="I9" s="29" t="s">
        <v>18</v>
      </c>
      <c r="J9" s="33">
        <v>0</v>
      </c>
      <c r="K9" s="19">
        <f>+Sheet3!D5</f>
        <v>8</v>
      </c>
      <c r="L9" s="7">
        <v>1360</v>
      </c>
      <c r="M9" s="7">
        <f>IF($F$3=1,K9*L9*2,K9*L9)</f>
        <v>10880</v>
      </c>
    </row>
    <row r="10" spans="1:13" x14ac:dyDescent="0.2">
      <c r="G10" s="29"/>
    </row>
    <row r="11" spans="1:13" x14ac:dyDescent="0.2">
      <c r="A11" s="35" t="s">
        <v>24</v>
      </c>
      <c r="B11" s="29" t="s">
        <v>22</v>
      </c>
      <c r="C11" s="36" t="s">
        <v>52</v>
      </c>
      <c r="D11" s="33"/>
      <c r="E11" s="29" t="s">
        <v>18</v>
      </c>
      <c r="F11" s="33"/>
      <c r="G11" s="29" t="s">
        <v>19</v>
      </c>
      <c r="H11" s="33"/>
      <c r="I11" s="29" t="s">
        <v>18</v>
      </c>
      <c r="J11" s="33"/>
      <c r="K11" s="19">
        <f>+Sheet3!D7</f>
        <v>0</v>
      </c>
      <c r="L11" s="7">
        <v>470</v>
      </c>
      <c r="M11" s="7">
        <f>IF($F$3=1,K11*L11*3,IF($F$4=1,K11*L11/2,K11*L11))</f>
        <v>0</v>
      </c>
    </row>
    <row r="12" spans="1:13" x14ac:dyDescent="0.2">
      <c r="C12" s="36"/>
      <c r="D12" s="36"/>
      <c r="F12" s="36"/>
      <c r="G12" s="36"/>
      <c r="H12" s="36"/>
      <c r="J12" s="36"/>
    </row>
    <row r="13" spans="1:13" x14ac:dyDescent="0.2">
      <c r="A13" s="35" t="s">
        <v>25</v>
      </c>
      <c r="B13" s="29" t="s">
        <v>22</v>
      </c>
      <c r="C13" s="36" t="s">
        <v>52</v>
      </c>
      <c r="D13" s="33"/>
      <c r="E13" s="29" t="s">
        <v>18</v>
      </c>
      <c r="F13" s="33"/>
      <c r="G13" s="29" t="s">
        <v>19</v>
      </c>
      <c r="H13" s="33"/>
      <c r="I13" s="29" t="s">
        <v>18</v>
      </c>
      <c r="J13" s="33"/>
      <c r="K13" s="19">
        <f>+Sheet3!D9</f>
        <v>0</v>
      </c>
      <c r="L13" s="7">
        <v>470</v>
      </c>
      <c r="M13" s="7">
        <f>IF($F$3=1,K13*L13*3,IF($F$4=1,K13*L13/2,K13*L13))</f>
        <v>0</v>
      </c>
    </row>
    <row r="14" spans="1:13" x14ac:dyDescent="0.2">
      <c r="C14" s="36"/>
      <c r="D14" s="36"/>
      <c r="F14" s="36"/>
      <c r="G14" s="36"/>
      <c r="H14" s="36"/>
      <c r="J14" s="36"/>
    </row>
    <row r="15" spans="1:13" x14ac:dyDescent="0.2">
      <c r="A15" s="35" t="s">
        <v>26</v>
      </c>
      <c r="B15" s="29" t="s">
        <v>22</v>
      </c>
      <c r="C15" s="36" t="s">
        <v>52</v>
      </c>
      <c r="D15" s="33"/>
      <c r="E15" s="29" t="s">
        <v>18</v>
      </c>
      <c r="F15" s="33"/>
      <c r="G15" s="29" t="s">
        <v>19</v>
      </c>
      <c r="H15" s="33"/>
      <c r="I15" s="29" t="s">
        <v>18</v>
      </c>
      <c r="J15" s="33"/>
      <c r="K15" s="19">
        <f>+Sheet3!D11</f>
        <v>0</v>
      </c>
      <c r="L15" s="7">
        <v>470</v>
      </c>
      <c r="M15" s="7">
        <f>IF($F$3=1,K15*L15*3,IF($F$4=1,K15*L15/2,K15*L15))</f>
        <v>0</v>
      </c>
    </row>
    <row r="16" spans="1:13" x14ac:dyDescent="0.2">
      <c r="C16" s="36"/>
      <c r="D16" s="36"/>
      <c r="F16" s="36"/>
      <c r="G16" s="36"/>
      <c r="H16" s="36"/>
      <c r="J16" s="36"/>
    </row>
    <row r="17" spans="1:13" x14ac:dyDescent="0.2">
      <c r="A17" s="35" t="s">
        <v>27</v>
      </c>
      <c r="B17" s="29" t="s">
        <v>22</v>
      </c>
      <c r="C17" s="36" t="s">
        <v>52</v>
      </c>
      <c r="D17" s="33"/>
      <c r="E17" s="29" t="s">
        <v>18</v>
      </c>
      <c r="F17" s="33"/>
      <c r="G17" s="29" t="s">
        <v>19</v>
      </c>
      <c r="H17" s="33"/>
      <c r="I17" s="29" t="s">
        <v>18</v>
      </c>
      <c r="J17" s="33"/>
      <c r="K17" s="19">
        <f>+Sheet3!D13</f>
        <v>0</v>
      </c>
      <c r="L17" s="7">
        <v>470</v>
      </c>
      <c r="M17" s="7">
        <f>IF($F$3=1,K17*L17*3,IF($F$4=1,K17*L17/2,K17*L17))</f>
        <v>0</v>
      </c>
    </row>
    <row r="18" spans="1:13" x14ac:dyDescent="0.2">
      <c r="C18" s="36"/>
      <c r="D18" s="36"/>
      <c r="F18" s="36"/>
      <c r="G18" s="36"/>
      <c r="H18" s="36"/>
      <c r="J18" s="36"/>
    </row>
    <row r="19" spans="1:13" x14ac:dyDescent="0.2">
      <c r="A19" s="35" t="s">
        <v>6</v>
      </c>
      <c r="B19" s="29" t="s">
        <v>22</v>
      </c>
      <c r="C19" s="36" t="s">
        <v>52</v>
      </c>
      <c r="D19" s="33"/>
      <c r="E19" s="29" t="s">
        <v>18</v>
      </c>
      <c r="F19" s="33"/>
      <c r="G19" s="29" t="s">
        <v>19</v>
      </c>
      <c r="H19" s="33"/>
      <c r="I19" s="29" t="s">
        <v>18</v>
      </c>
      <c r="J19" s="33"/>
      <c r="K19" s="19">
        <f>+Sheet3!D15</f>
        <v>0</v>
      </c>
      <c r="L19" s="7">
        <v>470</v>
      </c>
      <c r="M19" s="7">
        <f>IF($F$3=1,K19*L19*3,IF($F$4=1,K19*L19/2,K19*L19))</f>
        <v>0</v>
      </c>
    </row>
    <row r="20" spans="1:13" x14ac:dyDescent="0.2">
      <c r="C20" s="36"/>
      <c r="D20" s="36"/>
      <c r="F20" s="36"/>
      <c r="G20" s="36"/>
      <c r="H20" s="36"/>
      <c r="J20" s="36"/>
    </row>
    <row r="21" spans="1:13" x14ac:dyDescent="0.2">
      <c r="A21" s="35" t="s">
        <v>28</v>
      </c>
      <c r="B21" s="29" t="s">
        <v>22</v>
      </c>
      <c r="C21" s="36" t="s">
        <v>52</v>
      </c>
      <c r="D21" s="33"/>
      <c r="E21" s="29" t="s">
        <v>18</v>
      </c>
      <c r="F21" s="33"/>
      <c r="G21" s="29" t="s">
        <v>19</v>
      </c>
      <c r="H21" s="33"/>
      <c r="I21" s="29" t="s">
        <v>18</v>
      </c>
      <c r="J21" s="33"/>
      <c r="K21" s="19">
        <f>+Sheet3!D17</f>
        <v>0</v>
      </c>
      <c r="L21" s="7">
        <v>310</v>
      </c>
      <c r="M21" s="7">
        <f>IF($F$3=1,K21*L21*3,IF($F$4=1,K21*L21/2,K21*L21))</f>
        <v>0</v>
      </c>
    </row>
    <row r="22" spans="1:13" x14ac:dyDescent="0.2">
      <c r="C22" s="36"/>
      <c r="D22" s="36"/>
      <c r="F22" s="36"/>
      <c r="G22" s="36"/>
      <c r="H22" s="36"/>
      <c r="J22" s="36"/>
    </row>
    <row r="23" spans="1:13" x14ac:dyDescent="0.2">
      <c r="A23" s="35" t="s">
        <v>29</v>
      </c>
      <c r="B23" s="29" t="s">
        <v>22</v>
      </c>
      <c r="C23" s="36" t="s">
        <v>52</v>
      </c>
      <c r="D23" s="33"/>
      <c r="E23" s="29" t="s">
        <v>18</v>
      </c>
      <c r="F23" s="33"/>
      <c r="G23" s="29" t="s">
        <v>19</v>
      </c>
      <c r="H23" s="33"/>
      <c r="I23" s="29" t="s">
        <v>18</v>
      </c>
      <c r="J23" s="33"/>
      <c r="K23" s="19">
        <f>+Sheet3!D19</f>
        <v>0</v>
      </c>
      <c r="L23" s="7">
        <v>310</v>
      </c>
      <c r="M23" s="7">
        <f>IF($F$3=1,K23*L23*3,IF($F$4=1,K23*L23/2,K23*L23))</f>
        <v>0</v>
      </c>
    </row>
    <row r="24" spans="1:13" x14ac:dyDescent="0.2">
      <c r="C24" s="36"/>
      <c r="D24" s="36"/>
      <c r="F24" s="36"/>
      <c r="G24" s="36"/>
      <c r="H24" s="36"/>
      <c r="J24" s="36"/>
    </row>
    <row r="25" spans="1:13" x14ac:dyDescent="0.2">
      <c r="A25" s="35" t="s">
        <v>30</v>
      </c>
      <c r="B25" s="29" t="s">
        <v>22</v>
      </c>
      <c r="C25" s="36" t="s">
        <v>52</v>
      </c>
      <c r="D25" s="33"/>
      <c r="E25" s="29" t="s">
        <v>18</v>
      </c>
      <c r="F25" s="33"/>
      <c r="G25" s="29" t="s">
        <v>19</v>
      </c>
      <c r="H25" s="33"/>
      <c r="I25" s="29" t="s">
        <v>18</v>
      </c>
      <c r="J25" s="33"/>
      <c r="K25" s="19">
        <f>+Sheet3!D21</f>
        <v>0</v>
      </c>
      <c r="L25" s="7">
        <v>310</v>
      </c>
      <c r="M25" s="7">
        <f>IF($F$3=1,K25*L25*3,IF($F$4=1,K25*L25/2,K25*L25))</f>
        <v>0</v>
      </c>
    </row>
    <row r="27" spans="1:13" x14ac:dyDescent="0.2">
      <c r="K27" s="38" t="s">
        <v>34</v>
      </c>
      <c r="L27" s="10"/>
      <c r="M27" s="10">
        <f>SUM(M7:M26)</f>
        <v>10880</v>
      </c>
    </row>
  </sheetData>
  <mergeCells count="1">
    <mergeCell ref="D6:J6"/>
  </mergeCells>
  <phoneticPr fontId="1"/>
  <pageMargins left="0.51181102362204722" right="0.51181102362204722" top="0.35433070866141736" bottom="0.15748031496062992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2"/>
  <sheetViews>
    <sheetView workbookViewId="0">
      <selection activeCell="K16" sqref="K16"/>
    </sheetView>
  </sheetViews>
  <sheetFormatPr defaultColWidth="9" defaultRowHeight="13.2" x14ac:dyDescent="0.2"/>
  <cols>
    <col min="1" max="1" width="15.6640625" style="35" customWidth="1"/>
    <col min="2" max="2" width="10.6640625" style="29" customWidth="1"/>
    <col min="3" max="3" width="13.6640625" style="19" customWidth="1"/>
    <col min="4" max="4" width="4.109375" style="19" customWidth="1"/>
    <col min="5" max="5" width="1.6640625" style="29" customWidth="1"/>
    <col min="6" max="8" width="4.109375" style="19" customWidth="1"/>
    <col min="9" max="9" width="1.6640625" style="29" customWidth="1"/>
    <col min="10" max="10" width="4.109375" style="19" customWidth="1"/>
    <col min="11" max="11" width="9" style="19"/>
    <col min="12" max="12" width="9" style="7"/>
    <col min="13" max="13" width="10.6640625" style="7" customWidth="1"/>
    <col min="14" max="14" width="3.33203125" style="19" customWidth="1"/>
    <col min="15" max="15" width="15.6640625" style="19" customWidth="1"/>
    <col min="16" max="16" width="10.6640625" style="19" customWidth="1"/>
    <col min="17" max="17" width="13.6640625" style="19" customWidth="1"/>
    <col min="18" max="18" width="4.109375" style="19" customWidth="1"/>
    <col min="19" max="19" width="1.6640625" style="29" customWidth="1"/>
    <col min="20" max="22" width="4.109375" style="19" customWidth="1"/>
    <col min="23" max="23" width="1.6640625" style="29" customWidth="1"/>
    <col min="24" max="24" width="4.109375" style="19" customWidth="1"/>
    <col min="25" max="25" width="9" style="19"/>
    <col min="26" max="26" width="9" style="7"/>
    <col min="27" max="27" width="10.6640625" style="7" customWidth="1"/>
    <col min="28" max="16384" width="9" style="19"/>
  </cols>
  <sheetData>
    <row r="1" spans="1:27" ht="26.25" customHeight="1" x14ac:dyDescent="0.2">
      <c r="A1" s="28" t="s">
        <v>37</v>
      </c>
      <c r="E1" s="30"/>
      <c r="F1" s="31"/>
      <c r="G1" s="31"/>
      <c r="H1" s="31"/>
      <c r="I1" s="30"/>
      <c r="J1" s="31"/>
      <c r="K1" s="31"/>
      <c r="L1" s="32"/>
    </row>
    <row r="2" spans="1:27" x14ac:dyDescent="0.2">
      <c r="A2" s="31" t="s">
        <v>38</v>
      </c>
      <c r="K2" s="29"/>
      <c r="L2" s="8"/>
    </row>
    <row r="3" spans="1:27" x14ac:dyDescent="0.2">
      <c r="A3" s="31" t="s">
        <v>40</v>
      </c>
      <c r="F3" s="33"/>
      <c r="K3" s="29"/>
      <c r="L3" s="8"/>
    </row>
    <row r="4" spans="1:27" x14ac:dyDescent="0.2">
      <c r="A4" s="31" t="s">
        <v>51</v>
      </c>
      <c r="F4" s="33"/>
      <c r="K4" s="29"/>
      <c r="L4" s="8"/>
    </row>
    <row r="5" spans="1:27" x14ac:dyDescent="0.2">
      <c r="A5" s="19"/>
      <c r="K5" s="29"/>
      <c r="L5" s="8"/>
    </row>
    <row r="6" spans="1:27" x14ac:dyDescent="0.2">
      <c r="A6" s="34" t="s">
        <v>32</v>
      </c>
      <c r="D6" s="46" t="s">
        <v>0</v>
      </c>
      <c r="E6" s="47"/>
      <c r="F6" s="47"/>
      <c r="G6" s="47"/>
      <c r="H6" s="47"/>
      <c r="I6" s="47"/>
      <c r="J6" s="47"/>
      <c r="K6" s="29" t="s">
        <v>0</v>
      </c>
      <c r="L6" s="8" t="s">
        <v>20</v>
      </c>
      <c r="M6" s="8" t="s">
        <v>15</v>
      </c>
      <c r="S6" s="19"/>
      <c r="W6" s="19"/>
      <c r="Z6" s="19"/>
      <c r="AA6" s="19"/>
    </row>
    <row r="7" spans="1:27" x14ac:dyDescent="0.2">
      <c r="A7" s="35" t="s">
        <v>10</v>
      </c>
      <c r="B7" s="29" t="s">
        <v>22</v>
      </c>
      <c r="C7" s="36" t="s">
        <v>52</v>
      </c>
      <c r="D7" s="33"/>
      <c r="E7" s="29" t="s">
        <v>18</v>
      </c>
      <c r="F7" s="33"/>
      <c r="G7" s="29" t="s">
        <v>19</v>
      </c>
      <c r="H7" s="33"/>
      <c r="I7" s="29" t="s">
        <v>18</v>
      </c>
      <c r="J7" s="33"/>
      <c r="K7" s="19">
        <f>+Sheet3!O3</f>
        <v>0</v>
      </c>
      <c r="L7" s="7">
        <v>1570</v>
      </c>
      <c r="M7" s="7">
        <f>IF($F$3=1,K7*L7*3,IF($F$4=1,K7*L7/2,K7*L7))</f>
        <v>0</v>
      </c>
      <c r="S7" s="19"/>
      <c r="W7" s="19"/>
      <c r="Z7" s="19"/>
      <c r="AA7" s="19"/>
    </row>
    <row r="8" spans="1:27" x14ac:dyDescent="0.2">
      <c r="C8" s="36"/>
      <c r="G8" s="29"/>
      <c r="S8" s="19"/>
      <c r="W8" s="19"/>
      <c r="Z8" s="19"/>
      <c r="AA8" s="19"/>
    </row>
    <row r="9" spans="1:27" x14ac:dyDescent="0.2">
      <c r="A9" s="35" t="s">
        <v>11</v>
      </c>
      <c r="B9" s="29" t="s">
        <v>22</v>
      </c>
      <c r="C9" s="36" t="s">
        <v>21</v>
      </c>
      <c r="D9" s="33"/>
      <c r="E9" s="29" t="s">
        <v>18</v>
      </c>
      <c r="F9" s="33"/>
      <c r="G9" s="29" t="s">
        <v>19</v>
      </c>
      <c r="H9" s="33"/>
      <c r="I9" s="29" t="s">
        <v>18</v>
      </c>
      <c r="J9" s="33"/>
      <c r="K9" s="19">
        <f>+Sheet3!O5</f>
        <v>0</v>
      </c>
      <c r="L9" s="7">
        <v>470</v>
      </c>
      <c r="M9" s="7">
        <f>IF($F$3=1,K9*L9*3,IF($F$4=1,K9*L9/2,K9*L9))</f>
        <v>0</v>
      </c>
      <c r="S9" s="19"/>
      <c r="W9" s="19"/>
      <c r="Z9" s="19"/>
      <c r="AA9" s="19"/>
    </row>
    <row r="10" spans="1:27" x14ac:dyDescent="0.2">
      <c r="D10" s="36"/>
      <c r="F10" s="36"/>
      <c r="G10" s="36"/>
      <c r="H10" s="36"/>
      <c r="J10" s="36"/>
      <c r="S10" s="19"/>
      <c r="W10" s="19"/>
      <c r="Z10" s="19"/>
      <c r="AA10" s="19"/>
    </row>
    <row r="11" spans="1:27" x14ac:dyDescent="0.2">
      <c r="A11" s="35" t="s">
        <v>12</v>
      </c>
      <c r="B11" s="29" t="s">
        <v>22</v>
      </c>
      <c r="C11" s="36" t="s">
        <v>52</v>
      </c>
      <c r="D11" s="33"/>
      <c r="E11" s="29" t="s">
        <v>18</v>
      </c>
      <c r="F11" s="33"/>
      <c r="G11" s="29" t="s">
        <v>19</v>
      </c>
      <c r="H11" s="33"/>
      <c r="I11" s="29" t="s">
        <v>18</v>
      </c>
      <c r="J11" s="33"/>
      <c r="K11" s="19">
        <f>+Sheet3!O7</f>
        <v>0</v>
      </c>
      <c r="L11" s="7">
        <v>470</v>
      </c>
      <c r="M11" s="7">
        <f>IF($F$3=1,K11*L11*3,IF($F$4=1,K11*L11/2,K11*L11))</f>
        <v>0</v>
      </c>
      <c r="S11" s="19"/>
      <c r="W11" s="19"/>
      <c r="Z11" s="19"/>
      <c r="AA11" s="19"/>
    </row>
    <row r="12" spans="1:27" x14ac:dyDescent="0.2">
      <c r="C12" s="36"/>
      <c r="D12" s="36"/>
      <c r="F12" s="36"/>
      <c r="G12" s="36"/>
      <c r="H12" s="36"/>
      <c r="J12" s="36"/>
      <c r="S12" s="19"/>
      <c r="W12" s="19"/>
      <c r="Z12" s="19"/>
      <c r="AA12" s="19"/>
    </row>
    <row r="13" spans="1:27" x14ac:dyDescent="0.2">
      <c r="A13" s="35" t="s">
        <v>13</v>
      </c>
      <c r="B13" s="29" t="s">
        <v>22</v>
      </c>
      <c r="C13" s="36" t="s">
        <v>52</v>
      </c>
      <c r="D13" s="33"/>
      <c r="E13" s="29" t="s">
        <v>18</v>
      </c>
      <c r="F13" s="33"/>
      <c r="G13" s="29" t="s">
        <v>19</v>
      </c>
      <c r="H13" s="33"/>
      <c r="I13" s="29" t="s">
        <v>18</v>
      </c>
      <c r="J13" s="33"/>
      <c r="K13" s="19">
        <f>+Sheet3!O9</f>
        <v>0</v>
      </c>
      <c r="L13" s="7">
        <v>470</v>
      </c>
      <c r="M13" s="7">
        <f>IF($F$3=1,K13*L13*3,IF($F$4=1,K13*L13/2,K13*L13))</f>
        <v>0</v>
      </c>
      <c r="S13" s="19"/>
      <c r="W13" s="19"/>
      <c r="Z13" s="19"/>
      <c r="AA13" s="19"/>
    </row>
    <row r="14" spans="1:27" x14ac:dyDescent="0.2">
      <c r="C14" s="36"/>
      <c r="D14" s="36"/>
      <c r="F14" s="36"/>
      <c r="G14" s="36"/>
      <c r="H14" s="36"/>
      <c r="J14" s="36"/>
      <c r="S14" s="19"/>
      <c r="W14" s="19"/>
      <c r="Z14" s="19"/>
      <c r="AA14" s="19"/>
    </row>
    <row r="15" spans="1:27" x14ac:dyDescent="0.2">
      <c r="A15" s="35" t="s">
        <v>33</v>
      </c>
      <c r="B15" s="29" t="s">
        <v>22</v>
      </c>
      <c r="C15" s="36" t="s">
        <v>52</v>
      </c>
      <c r="D15" s="33"/>
      <c r="E15" s="29" t="s">
        <v>18</v>
      </c>
      <c r="F15" s="33"/>
      <c r="G15" s="29" t="s">
        <v>19</v>
      </c>
      <c r="H15" s="33"/>
      <c r="I15" s="29" t="s">
        <v>18</v>
      </c>
      <c r="J15" s="33"/>
      <c r="K15" s="19">
        <f>+Sheet3!O11</f>
        <v>0</v>
      </c>
      <c r="L15" s="7">
        <v>310</v>
      </c>
      <c r="M15" s="7">
        <f>IF($F$3=1,K15*L15*3,IF($F$4=1,K15*L15/2,K15*L15))</f>
        <v>0</v>
      </c>
      <c r="S15" s="19"/>
      <c r="W15" s="19"/>
      <c r="Z15" s="19"/>
      <c r="AA15" s="19"/>
    </row>
    <row r="16" spans="1:27" x14ac:dyDescent="0.2">
      <c r="C16" s="36"/>
      <c r="D16" s="36"/>
      <c r="F16" s="36"/>
      <c r="G16" s="36"/>
      <c r="H16" s="36"/>
      <c r="J16" s="36"/>
      <c r="S16" s="19"/>
      <c r="W16" s="19"/>
      <c r="Z16" s="19"/>
      <c r="AA16" s="19"/>
    </row>
    <row r="17" spans="1:27" x14ac:dyDescent="0.2">
      <c r="A17" s="35" t="s">
        <v>14</v>
      </c>
      <c r="B17" s="29" t="s">
        <v>22</v>
      </c>
      <c r="C17" s="36" t="s">
        <v>52</v>
      </c>
      <c r="D17" s="33"/>
      <c r="E17" s="29" t="s">
        <v>18</v>
      </c>
      <c r="F17" s="33"/>
      <c r="G17" s="29" t="s">
        <v>19</v>
      </c>
      <c r="H17" s="33"/>
      <c r="I17" s="29" t="s">
        <v>18</v>
      </c>
      <c r="J17" s="33"/>
      <c r="K17" s="19">
        <f>+Sheet3!O13</f>
        <v>0</v>
      </c>
      <c r="L17" s="7">
        <v>310</v>
      </c>
      <c r="M17" s="7">
        <f>IF($F$3=1,K17*L17*3,IF($F$4=1,K17*L17/2,K17*L17))</f>
        <v>0</v>
      </c>
      <c r="S17" s="19"/>
      <c r="W17" s="19"/>
      <c r="Z17" s="19"/>
      <c r="AA17" s="19"/>
    </row>
    <row r="18" spans="1:27" x14ac:dyDescent="0.2">
      <c r="C18" s="36"/>
      <c r="D18" s="36"/>
      <c r="F18" s="36"/>
      <c r="G18" s="36"/>
      <c r="H18" s="36"/>
      <c r="J18" s="36"/>
      <c r="S18" s="19"/>
      <c r="W18" s="19"/>
      <c r="Z18" s="19"/>
      <c r="AA18" s="19"/>
    </row>
    <row r="19" spans="1:27" x14ac:dyDescent="0.2">
      <c r="C19" s="36"/>
      <c r="G19" s="29"/>
      <c r="K19" s="38" t="s">
        <v>35</v>
      </c>
      <c r="L19" s="10"/>
      <c r="M19" s="10">
        <f>SUM(M7:M18)</f>
        <v>0</v>
      </c>
      <c r="S19" s="19"/>
      <c r="W19" s="19"/>
      <c r="Z19" s="19"/>
      <c r="AA19" s="19"/>
    </row>
    <row r="20" spans="1:27" x14ac:dyDescent="0.2">
      <c r="C20" s="36"/>
      <c r="G20" s="29"/>
      <c r="S20" s="19"/>
      <c r="W20" s="19"/>
      <c r="Z20" s="19"/>
      <c r="AA20" s="19"/>
    </row>
    <row r="21" spans="1:27" x14ac:dyDescent="0.2">
      <c r="C21" s="36"/>
      <c r="D21" s="36"/>
      <c r="F21" s="36"/>
      <c r="G21" s="36"/>
      <c r="H21" s="36"/>
      <c r="J21" s="36"/>
      <c r="S21" s="19"/>
      <c r="W21" s="19"/>
      <c r="Z21" s="19"/>
      <c r="AA21" s="19"/>
    </row>
    <row r="22" spans="1:27" x14ac:dyDescent="0.2">
      <c r="C22" s="36"/>
      <c r="D22" s="36"/>
      <c r="F22" s="36"/>
      <c r="G22" s="36"/>
      <c r="H22" s="36"/>
      <c r="J22" s="36"/>
      <c r="S22" s="19"/>
      <c r="W22" s="19"/>
      <c r="Z22" s="19"/>
      <c r="AA22" s="19"/>
    </row>
    <row r="23" spans="1:27" x14ac:dyDescent="0.2">
      <c r="C23" s="36"/>
      <c r="D23" s="36"/>
      <c r="F23" s="36"/>
      <c r="G23" s="36"/>
      <c r="H23" s="36"/>
      <c r="J23" s="36"/>
      <c r="S23" s="19"/>
      <c r="W23" s="19"/>
      <c r="Z23" s="19"/>
      <c r="AA23" s="19"/>
    </row>
    <row r="24" spans="1:27" x14ac:dyDescent="0.2">
      <c r="C24" s="36"/>
      <c r="D24" s="36"/>
      <c r="F24" s="36"/>
      <c r="G24" s="36"/>
      <c r="H24" s="36"/>
      <c r="J24" s="36"/>
      <c r="S24" s="19"/>
      <c r="W24" s="19"/>
      <c r="Z24" s="19"/>
      <c r="AA24" s="19"/>
    </row>
    <row r="25" spans="1:27" x14ac:dyDescent="0.2">
      <c r="C25" s="36"/>
      <c r="G25" s="29"/>
      <c r="S25" s="19"/>
      <c r="W25" s="19"/>
      <c r="Z25" s="19"/>
      <c r="AA25" s="19"/>
    </row>
    <row r="26" spans="1:27" x14ac:dyDescent="0.2">
      <c r="C26" s="36"/>
      <c r="G26" s="29"/>
      <c r="S26" s="19"/>
      <c r="W26" s="19"/>
      <c r="Z26" s="19"/>
      <c r="AA26" s="19"/>
    </row>
    <row r="27" spans="1:27" x14ac:dyDescent="0.2">
      <c r="C27" s="36"/>
      <c r="D27" s="36"/>
      <c r="F27" s="36"/>
      <c r="G27" s="36"/>
      <c r="H27" s="36"/>
      <c r="J27" s="36"/>
      <c r="S27" s="19"/>
      <c r="W27" s="19"/>
      <c r="Z27" s="19"/>
      <c r="AA27" s="19"/>
    </row>
    <row r="28" spans="1:27" x14ac:dyDescent="0.2">
      <c r="C28" s="36"/>
      <c r="D28" s="36"/>
      <c r="F28" s="36"/>
      <c r="G28" s="36"/>
      <c r="H28" s="36"/>
      <c r="J28" s="36"/>
      <c r="S28" s="19"/>
      <c r="W28" s="19"/>
      <c r="Z28" s="19"/>
      <c r="AA28" s="19"/>
    </row>
    <row r="29" spans="1:27" x14ac:dyDescent="0.2">
      <c r="C29" s="36"/>
      <c r="D29" s="36"/>
      <c r="F29" s="36"/>
      <c r="G29" s="36"/>
      <c r="H29" s="36"/>
      <c r="J29" s="36"/>
      <c r="S29" s="19"/>
      <c r="W29" s="19"/>
      <c r="Z29" s="19"/>
      <c r="AA29" s="19"/>
    </row>
    <row r="30" spans="1:27" x14ac:dyDescent="0.2">
      <c r="C30" s="36"/>
      <c r="G30" s="29"/>
      <c r="S30" s="19"/>
      <c r="W30" s="19"/>
      <c r="Z30" s="19"/>
      <c r="AA30" s="19"/>
    </row>
    <row r="31" spans="1:27" x14ac:dyDescent="0.2">
      <c r="C31" s="36"/>
      <c r="G31" s="29"/>
      <c r="S31" s="19"/>
      <c r="W31" s="19"/>
      <c r="Z31" s="19"/>
      <c r="AA31" s="19"/>
    </row>
    <row r="32" spans="1:27" x14ac:dyDescent="0.2">
      <c r="C32" s="36"/>
      <c r="D32" s="36"/>
      <c r="F32" s="36"/>
      <c r="G32" s="36"/>
      <c r="H32" s="36"/>
      <c r="J32" s="36"/>
      <c r="S32" s="19"/>
      <c r="W32" s="19"/>
      <c r="Z32" s="19"/>
      <c r="AA32" s="19"/>
    </row>
    <row r="33" spans="1:27" x14ac:dyDescent="0.2">
      <c r="C33" s="36"/>
      <c r="D33" s="36"/>
      <c r="F33" s="36"/>
      <c r="G33" s="36"/>
      <c r="H33" s="36"/>
      <c r="J33" s="36"/>
      <c r="S33" s="19"/>
      <c r="W33" s="19"/>
      <c r="Z33" s="19"/>
      <c r="AA33" s="19"/>
    </row>
    <row r="34" spans="1:27" x14ac:dyDescent="0.2">
      <c r="C34" s="36"/>
      <c r="D34" s="36"/>
      <c r="F34" s="36"/>
      <c r="G34" s="36"/>
      <c r="H34" s="36"/>
      <c r="J34" s="36"/>
      <c r="S34" s="19"/>
      <c r="W34" s="19"/>
      <c r="Z34" s="19"/>
      <c r="AA34" s="19"/>
    </row>
    <row r="35" spans="1:27" x14ac:dyDescent="0.2">
      <c r="A35" s="19"/>
      <c r="B35" s="19"/>
      <c r="S35" s="19"/>
      <c r="W35" s="19"/>
      <c r="Z35" s="19"/>
      <c r="AA35" s="19"/>
    </row>
    <row r="36" spans="1:27" x14ac:dyDescent="0.2">
      <c r="A36" s="19"/>
      <c r="B36" s="19"/>
      <c r="S36" s="19"/>
      <c r="W36" s="19"/>
      <c r="Z36" s="19"/>
      <c r="AA36" s="19"/>
    </row>
    <row r="37" spans="1:27" x14ac:dyDescent="0.2">
      <c r="A37" s="19"/>
      <c r="B37" s="19"/>
      <c r="S37" s="19"/>
      <c r="W37" s="19"/>
      <c r="Z37" s="19"/>
      <c r="AA37" s="19"/>
    </row>
    <row r="38" spans="1:27" x14ac:dyDescent="0.2">
      <c r="A38" s="19"/>
      <c r="B38" s="19"/>
      <c r="L38" s="19"/>
      <c r="M38" s="19"/>
      <c r="S38" s="19"/>
      <c r="W38" s="19"/>
      <c r="Z38" s="19"/>
      <c r="AA38" s="19"/>
    </row>
    <row r="39" spans="1:27" x14ac:dyDescent="0.2">
      <c r="A39" s="19"/>
      <c r="B39" s="19"/>
      <c r="K39" s="38" t="s">
        <v>35</v>
      </c>
      <c r="L39" s="10"/>
      <c r="M39" s="10">
        <f>SUM(M7:M37)</f>
        <v>0</v>
      </c>
      <c r="S39" s="19"/>
      <c r="W39" s="19"/>
      <c r="Z39" s="19"/>
      <c r="AA39" s="19"/>
    </row>
    <row r="40" spans="1:27" x14ac:dyDescent="0.2">
      <c r="A40" s="19"/>
      <c r="B40" s="19"/>
      <c r="S40" s="19"/>
      <c r="W40" s="19"/>
      <c r="Z40" s="19"/>
      <c r="AA40" s="19"/>
    </row>
    <row r="41" spans="1:27" x14ac:dyDescent="0.2">
      <c r="A41" s="19"/>
      <c r="B41" s="19"/>
      <c r="E41" s="19"/>
      <c r="F41" s="29"/>
      <c r="I41" s="19"/>
      <c r="J41" s="29"/>
      <c r="L41" s="19"/>
      <c r="N41" s="7"/>
      <c r="S41" s="19"/>
      <c r="W41" s="19"/>
      <c r="Z41" s="19"/>
      <c r="AA41" s="19"/>
    </row>
    <row r="42" spans="1:27" x14ac:dyDescent="0.2">
      <c r="A42" s="19"/>
      <c r="B42" s="19"/>
      <c r="E42" s="19"/>
      <c r="F42" s="29"/>
      <c r="I42" s="19"/>
      <c r="J42" s="29"/>
      <c r="L42" s="19"/>
      <c r="N42" s="7"/>
      <c r="S42" s="19"/>
      <c r="W42" s="19"/>
      <c r="Z42" s="19"/>
      <c r="AA42" s="19"/>
    </row>
  </sheetData>
  <sheetProtection sheet="1" objects="1" scenarios="1"/>
  <mergeCells count="1">
    <mergeCell ref="D6:J6"/>
  </mergeCells>
  <phoneticPr fontId="1"/>
  <pageMargins left="0.51181102362204722" right="0.51181102362204722" top="0.35433070866141736" bottom="0.15748031496062992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O104"/>
  <sheetViews>
    <sheetView workbookViewId="0">
      <selection activeCell="D5" sqref="D5"/>
    </sheetView>
  </sheetViews>
  <sheetFormatPr defaultRowHeight="13.2" x14ac:dyDescent="0.2"/>
  <cols>
    <col min="12" max="12" width="12" customWidth="1"/>
  </cols>
  <sheetData>
    <row r="3" spans="1:15" x14ac:dyDescent="0.2">
      <c r="A3" t="str">
        <f>+'1階 計算表'!A7</f>
        <v>大ホール</v>
      </c>
      <c r="B3">
        <f>+'1階 計算表'!H7-'1階 計算表'!D7</f>
        <v>0</v>
      </c>
      <c r="C3">
        <f>+'1階 計算表'!J7-'1階 計算表'!F7</f>
        <v>0</v>
      </c>
      <c r="D3">
        <f>IF(B3&lt;0,0,+IF(C3&gt;0,B3+1,B3))</f>
        <v>0</v>
      </c>
      <c r="G3">
        <f>+例!H6-例!D6</f>
        <v>4</v>
      </c>
      <c r="H3">
        <f>+例!J6-例!F6</f>
        <v>0</v>
      </c>
      <c r="I3">
        <f>+IF(H3&gt;0,G3+1,G3)</f>
        <v>4</v>
      </c>
      <c r="L3" t="str">
        <f>++'2階 計算表'!A7</f>
        <v>集会室</v>
      </c>
      <c r="M3">
        <f>+'2階 計算表'!H7-'2階 計算表'!D7</f>
        <v>0</v>
      </c>
      <c r="N3">
        <f>+'2階 計算表'!J7-'2階 計算表'!F7</f>
        <v>0</v>
      </c>
      <c r="O3">
        <f>IF(M3&lt;1,0,+IF(N3&gt;0,M3+1,M3))</f>
        <v>0</v>
      </c>
    </row>
    <row r="4" spans="1:15" x14ac:dyDescent="0.2">
      <c r="A4" t="str">
        <f>+'1階 計算表'!A8</f>
        <v>ステージのみ利用</v>
      </c>
      <c r="B4">
        <f>+'1階 計算表'!H8-'1階 計算表'!D8</f>
        <v>0</v>
      </c>
      <c r="C4">
        <f>+'1階 計算表'!J8-'1階 計算表'!F8</f>
        <v>0</v>
      </c>
      <c r="D4">
        <f t="shared" ref="D4:D31" si="0">IF(B4&lt;0,0,+IF(C4&gt;0,B4+1,B4))</f>
        <v>0</v>
      </c>
      <c r="G4">
        <f>+例!H7-例!D7</f>
        <v>4</v>
      </c>
      <c r="H4">
        <f>+例!J7-例!F7</f>
        <v>-30</v>
      </c>
      <c r="I4">
        <f t="shared" ref="I4" si="1">+IF(H4&gt;0,G4+1,G4)</f>
        <v>4</v>
      </c>
      <c r="L4">
        <f>++'2階 計算表'!A8</f>
        <v>0</v>
      </c>
      <c r="M4">
        <f>+'2階 計算表'!H8-'2階 計算表'!D8</f>
        <v>0</v>
      </c>
      <c r="N4">
        <f>+'2階 計算表'!J8-'2階 計算表'!F8</f>
        <v>0</v>
      </c>
      <c r="O4">
        <f t="shared" ref="O4:O44" si="2">IF(M4&lt;1,0,+IF(N4&gt;0,M4+1,M4))</f>
        <v>0</v>
      </c>
    </row>
    <row r="5" spans="1:15" x14ac:dyDescent="0.2">
      <c r="A5" t="str">
        <f>+'1階 計算表'!A9</f>
        <v>大ホール空調</v>
      </c>
      <c r="B5">
        <f>+'1階 計算表'!H9-'1階 計算表'!D9</f>
        <v>8</v>
      </c>
      <c r="C5">
        <f>+'1階 計算表'!J9-'1階 計算表'!F9</f>
        <v>-30</v>
      </c>
      <c r="D5">
        <f t="shared" si="0"/>
        <v>8</v>
      </c>
      <c r="G5">
        <f>+例!H8-例!D8</f>
        <v>0</v>
      </c>
      <c r="H5">
        <f>+例!J8-例!F8</f>
        <v>0</v>
      </c>
      <c r="I5">
        <f t="shared" ref="I5:I7" si="3">+IF(H5&gt;0,G5+1,G5)</f>
        <v>0</v>
      </c>
      <c r="L5" t="str">
        <f>++'2階 計算表'!A9</f>
        <v>調理室</v>
      </c>
      <c r="M5">
        <f>+'2階 計算表'!H9-'2階 計算表'!D9</f>
        <v>0</v>
      </c>
      <c r="N5">
        <f>+'2階 計算表'!J9-'2階 計算表'!F9</f>
        <v>0</v>
      </c>
      <c r="O5">
        <f t="shared" si="2"/>
        <v>0</v>
      </c>
    </row>
    <row r="6" spans="1:15" x14ac:dyDescent="0.2">
      <c r="A6">
        <f>+'1階 計算表'!A10</f>
        <v>0</v>
      </c>
      <c r="B6">
        <f>+'1階 計算表'!H10-'1階 計算表'!D10</f>
        <v>0</v>
      </c>
      <c r="C6">
        <f>+'1階 計算表'!J10-'1階 計算表'!F10</f>
        <v>0</v>
      </c>
      <c r="D6">
        <f t="shared" si="0"/>
        <v>0</v>
      </c>
      <c r="G6">
        <f>+例!H10-例!D10</f>
        <v>0</v>
      </c>
      <c r="H6">
        <f>+例!J10-例!F10</f>
        <v>0</v>
      </c>
      <c r="I6">
        <f t="shared" si="3"/>
        <v>0</v>
      </c>
      <c r="L6">
        <f>++'2階 計算表'!A10</f>
        <v>0</v>
      </c>
      <c r="M6">
        <f>+'2階 計算表'!H10-'2階 計算表'!D10</f>
        <v>0</v>
      </c>
      <c r="N6">
        <f>+'2階 計算表'!J10-'2階 計算表'!F10</f>
        <v>0</v>
      </c>
      <c r="O6">
        <f t="shared" si="2"/>
        <v>0</v>
      </c>
    </row>
    <row r="7" spans="1:15" x14ac:dyDescent="0.2">
      <c r="A7" t="str">
        <f>+'1階 計算表'!A11</f>
        <v>保養室</v>
      </c>
      <c r="B7">
        <f>+'1階 計算表'!H11-'1階 計算表'!D11</f>
        <v>0</v>
      </c>
      <c r="C7">
        <f>+'1階 計算表'!J11-'1階 計算表'!F11</f>
        <v>0</v>
      </c>
      <c r="D7">
        <f t="shared" si="0"/>
        <v>0</v>
      </c>
      <c r="G7" t="e">
        <f>+例!#REF!-例!#REF!</f>
        <v>#REF!</v>
      </c>
      <c r="H7" t="e">
        <f>+例!#REF!-例!#REF!</f>
        <v>#REF!</v>
      </c>
      <c r="I7" t="e">
        <f t="shared" si="3"/>
        <v>#REF!</v>
      </c>
      <c r="L7" t="str">
        <f>++'2階 計算表'!A11</f>
        <v>青年研修室</v>
      </c>
      <c r="M7">
        <f>+'2階 計算表'!H11-'2階 計算表'!D11</f>
        <v>0</v>
      </c>
      <c r="N7">
        <f>+'2階 計算表'!J11-'2階 計算表'!F11</f>
        <v>0</v>
      </c>
      <c r="O7">
        <f t="shared" si="2"/>
        <v>0</v>
      </c>
    </row>
    <row r="8" spans="1:15" x14ac:dyDescent="0.2">
      <c r="A8">
        <f>+'1階 計算表'!A12</f>
        <v>0</v>
      </c>
      <c r="B8">
        <f>+'1階 計算表'!H12-'1階 計算表'!D12</f>
        <v>0</v>
      </c>
      <c r="C8">
        <f>+'1階 計算表'!J12-'1階 計算表'!F12</f>
        <v>0</v>
      </c>
      <c r="D8">
        <f t="shared" si="0"/>
        <v>0</v>
      </c>
      <c r="L8">
        <f>++'2階 計算表'!A12</f>
        <v>0</v>
      </c>
      <c r="M8">
        <f>+'2階 計算表'!H12-'2階 計算表'!D12</f>
        <v>0</v>
      </c>
      <c r="N8">
        <f>+'2階 計算表'!J12-'2階 計算表'!F12</f>
        <v>0</v>
      </c>
      <c r="O8">
        <f t="shared" si="2"/>
        <v>0</v>
      </c>
    </row>
    <row r="9" spans="1:15" x14ac:dyDescent="0.2">
      <c r="A9" t="str">
        <f>+'1階 計算表'!A13</f>
        <v>娯楽室</v>
      </c>
      <c r="B9">
        <f>+'1階 計算表'!H13-'1階 計算表'!D13</f>
        <v>0</v>
      </c>
      <c r="C9">
        <f>+'1階 計算表'!J13-'1階 計算表'!F13</f>
        <v>0</v>
      </c>
      <c r="D9">
        <f t="shared" si="0"/>
        <v>0</v>
      </c>
      <c r="L9" t="str">
        <f>++'2階 計算表'!A13</f>
        <v>展示ホール</v>
      </c>
      <c r="M9">
        <f>+'2階 計算表'!H13-'2階 計算表'!D13</f>
        <v>0</v>
      </c>
      <c r="N9">
        <f>+'2階 計算表'!J13-'2階 計算表'!F13</f>
        <v>0</v>
      </c>
      <c r="O9">
        <f t="shared" si="2"/>
        <v>0</v>
      </c>
    </row>
    <row r="10" spans="1:15" x14ac:dyDescent="0.2">
      <c r="A10">
        <f>+'1階 計算表'!A14</f>
        <v>0</v>
      </c>
      <c r="B10">
        <f>+'1階 計算表'!H14-'1階 計算表'!D14</f>
        <v>0</v>
      </c>
      <c r="C10">
        <f>+'1階 計算表'!J14-'1階 計算表'!F14</f>
        <v>0</v>
      </c>
      <c r="D10">
        <f t="shared" si="0"/>
        <v>0</v>
      </c>
      <c r="L10">
        <f>++'2階 計算表'!A14</f>
        <v>0</v>
      </c>
      <c r="M10">
        <f>+'2階 計算表'!H14-'2階 計算表'!D14</f>
        <v>0</v>
      </c>
      <c r="N10">
        <f>+'2階 計算表'!J14-'2階 計算表'!F14</f>
        <v>0</v>
      </c>
      <c r="O10">
        <f t="shared" si="2"/>
        <v>0</v>
      </c>
    </row>
    <row r="11" spans="1:15" x14ac:dyDescent="0.2">
      <c r="A11" t="str">
        <f>+'1階 計算表'!A15</f>
        <v>研修室</v>
      </c>
      <c r="B11">
        <f>+'1階 計算表'!H15-'1階 計算表'!D15</f>
        <v>0</v>
      </c>
      <c r="C11">
        <f>+'1階 計算表'!J15-'1階 計算表'!F15</f>
        <v>0</v>
      </c>
      <c r="D11">
        <f t="shared" si="0"/>
        <v>0</v>
      </c>
      <c r="G11">
        <f>+例!H12-例!D12</f>
        <v>0</v>
      </c>
      <c r="H11">
        <f>+例!J12-例!F12</f>
        <v>0</v>
      </c>
      <c r="I11">
        <f t="shared" ref="I11:I12" si="4">+IF(H11&gt;0,G11+1,G11)</f>
        <v>0</v>
      </c>
      <c r="L11" t="str">
        <f>++'2階 計算表'!A15</f>
        <v>会議室</v>
      </c>
      <c r="M11">
        <f>+'2階 計算表'!H15-'2階 計算表'!D15</f>
        <v>0</v>
      </c>
      <c r="N11">
        <f>+'2階 計算表'!J15-'2階 計算表'!F15</f>
        <v>0</v>
      </c>
      <c r="O11">
        <f t="shared" si="2"/>
        <v>0</v>
      </c>
    </row>
    <row r="12" spans="1:15" x14ac:dyDescent="0.2">
      <c r="A12">
        <f>+'1階 計算表'!A16</f>
        <v>0</v>
      </c>
      <c r="B12">
        <f>+'1階 計算表'!H16-'1階 計算表'!D16</f>
        <v>0</v>
      </c>
      <c r="C12">
        <f>+'1階 計算表'!J16-'1階 計算表'!F16</f>
        <v>0</v>
      </c>
      <c r="D12">
        <f t="shared" si="0"/>
        <v>0</v>
      </c>
      <c r="G12" t="e">
        <f>+例!#REF!-例!#REF!</f>
        <v>#REF!</v>
      </c>
      <c r="H12" t="e">
        <f>+例!#REF!-例!#REF!</f>
        <v>#REF!</v>
      </c>
      <c r="I12" t="e">
        <f t="shared" si="4"/>
        <v>#REF!</v>
      </c>
      <c r="L12">
        <f>++'2階 計算表'!A16</f>
        <v>0</v>
      </c>
      <c r="M12">
        <f>+'2階 計算表'!H16-'2階 計算表'!D16</f>
        <v>0</v>
      </c>
      <c r="N12">
        <f>+'2階 計算表'!J16-'2階 計算表'!F16</f>
        <v>0</v>
      </c>
      <c r="O12">
        <f t="shared" si="2"/>
        <v>0</v>
      </c>
    </row>
    <row r="13" spans="1:15" x14ac:dyDescent="0.2">
      <c r="A13" t="str">
        <f>+'1階 計算表'!A17</f>
        <v>ホワイエ</v>
      </c>
      <c r="B13">
        <f>+'1階 計算表'!H17-'1階 計算表'!D17</f>
        <v>0</v>
      </c>
      <c r="C13">
        <f>+'1階 計算表'!J17-'1階 計算表'!F17</f>
        <v>0</v>
      </c>
      <c r="D13">
        <f t="shared" si="0"/>
        <v>0</v>
      </c>
      <c r="L13" t="str">
        <f>++'2階 計算表'!A17</f>
        <v>産業研修室</v>
      </c>
      <c r="M13">
        <f>+'2階 計算表'!H17-'2階 計算表'!D17</f>
        <v>0</v>
      </c>
      <c r="N13">
        <f>+'2階 計算表'!J17-'2階 計算表'!F17</f>
        <v>0</v>
      </c>
      <c r="O13">
        <f t="shared" si="2"/>
        <v>0</v>
      </c>
    </row>
    <row r="14" spans="1:15" x14ac:dyDescent="0.2">
      <c r="A14">
        <f>+'1階 計算表'!A18</f>
        <v>0</v>
      </c>
      <c r="B14">
        <f>+'1階 計算表'!H18-'1階 計算表'!D18</f>
        <v>0</v>
      </c>
      <c r="C14">
        <f>+'1階 計算表'!J18-'1階 計算表'!F18</f>
        <v>0</v>
      </c>
      <c r="D14">
        <f t="shared" si="0"/>
        <v>0</v>
      </c>
      <c r="L14">
        <f>++'2階 計算表'!A18</f>
        <v>0</v>
      </c>
      <c r="M14">
        <f>+'2階 計算表'!H18-'2階 計算表'!D18</f>
        <v>0</v>
      </c>
      <c r="N14">
        <f>+'2階 計算表'!J18-'2階 計算表'!F18</f>
        <v>0</v>
      </c>
      <c r="O14">
        <f t="shared" si="2"/>
        <v>0</v>
      </c>
    </row>
    <row r="15" spans="1:15" x14ac:dyDescent="0.2">
      <c r="A15" t="str">
        <f>+'1階 計算表'!A19</f>
        <v>コミュニケーションホール</v>
      </c>
      <c r="B15">
        <f>+'1階 計算表'!H19-'1階 計算表'!D19</f>
        <v>0</v>
      </c>
      <c r="C15">
        <f>+'1階 計算表'!J19-'1階 計算表'!F19</f>
        <v>0</v>
      </c>
      <c r="D15">
        <f t="shared" si="0"/>
        <v>0</v>
      </c>
      <c r="L15">
        <f>++'2階 計算表'!A19</f>
        <v>0</v>
      </c>
      <c r="M15">
        <f>+'2階 計算表'!H19-'2階 計算表'!D19</f>
        <v>0</v>
      </c>
      <c r="N15">
        <f>+'2階 計算表'!J19-'2階 計算表'!F19</f>
        <v>0</v>
      </c>
      <c r="O15">
        <f t="shared" si="2"/>
        <v>0</v>
      </c>
    </row>
    <row r="16" spans="1:15" x14ac:dyDescent="0.2">
      <c r="A16">
        <f>+'1階 計算表'!A20</f>
        <v>0</v>
      </c>
      <c r="B16">
        <f>+'1階 計算表'!H20-'1階 計算表'!D20</f>
        <v>0</v>
      </c>
      <c r="C16">
        <f>+'1階 計算表'!J20-'1階 計算表'!F20</f>
        <v>0</v>
      </c>
      <c r="D16">
        <f t="shared" si="0"/>
        <v>0</v>
      </c>
      <c r="G16">
        <f>+例!H14-例!D14</f>
        <v>0</v>
      </c>
      <c r="H16">
        <f>+例!J14-例!F14</f>
        <v>0</v>
      </c>
      <c r="I16">
        <f t="shared" ref="I16:I17" si="5">+IF(H16&gt;0,G16+1,G16)</f>
        <v>0</v>
      </c>
      <c r="L16">
        <f>++'2階 計算表'!A20</f>
        <v>0</v>
      </c>
      <c r="M16">
        <f>+'2階 計算表'!H20-'2階 計算表'!D20</f>
        <v>0</v>
      </c>
      <c r="N16">
        <f>+'2階 計算表'!J20-'2階 計算表'!F20</f>
        <v>0</v>
      </c>
      <c r="O16">
        <f t="shared" si="2"/>
        <v>0</v>
      </c>
    </row>
    <row r="17" spans="1:15" x14ac:dyDescent="0.2">
      <c r="A17" t="str">
        <f>+'1階 計算表'!A21</f>
        <v>控室</v>
      </c>
      <c r="B17">
        <f>+'1階 計算表'!H21-'1階 計算表'!D21</f>
        <v>0</v>
      </c>
      <c r="C17">
        <f>+'1階 計算表'!J21-'1階 計算表'!F21</f>
        <v>0</v>
      </c>
      <c r="D17">
        <f t="shared" si="0"/>
        <v>0</v>
      </c>
      <c r="G17" t="e">
        <f>+例!#REF!-例!#REF!</f>
        <v>#REF!</v>
      </c>
      <c r="H17" t="e">
        <f>+例!#REF!-例!#REF!</f>
        <v>#REF!</v>
      </c>
      <c r="I17" t="e">
        <f t="shared" si="5"/>
        <v>#REF!</v>
      </c>
      <c r="L17">
        <f>++'2階 計算表'!A21</f>
        <v>0</v>
      </c>
      <c r="M17">
        <f>+'2階 計算表'!H21-'2階 計算表'!D21</f>
        <v>0</v>
      </c>
      <c r="N17">
        <f>+'2階 計算表'!J21-'2階 計算表'!F21</f>
        <v>0</v>
      </c>
      <c r="O17">
        <f t="shared" si="2"/>
        <v>0</v>
      </c>
    </row>
    <row r="18" spans="1:15" x14ac:dyDescent="0.2">
      <c r="A18">
        <f>+'1階 計算表'!A22</f>
        <v>0</v>
      </c>
      <c r="B18">
        <f>+'1階 計算表'!H22-'1階 計算表'!D22</f>
        <v>0</v>
      </c>
      <c r="C18">
        <f>+'1階 計算表'!J22-'1階 計算表'!F22</f>
        <v>0</v>
      </c>
      <c r="D18">
        <f t="shared" si="0"/>
        <v>0</v>
      </c>
      <c r="L18">
        <f>++'2階 計算表'!A22</f>
        <v>0</v>
      </c>
      <c r="M18">
        <f>+'2階 計算表'!H22-'2階 計算表'!D22</f>
        <v>0</v>
      </c>
      <c r="N18">
        <f>+'2階 計算表'!J22-'2階 計算表'!F22</f>
        <v>0</v>
      </c>
      <c r="O18">
        <f t="shared" si="2"/>
        <v>0</v>
      </c>
    </row>
    <row r="19" spans="1:15" x14ac:dyDescent="0.2">
      <c r="A19" t="str">
        <f>+'1階 計算表'!A23</f>
        <v>小会議室</v>
      </c>
      <c r="B19">
        <f>+'1階 計算表'!H23-'1階 計算表'!D23</f>
        <v>0</v>
      </c>
      <c r="C19">
        <f>+'1階 計算表'!J23-'1階 計算表'!F23</f>
        <v>0</v>
      </c>
      <c r="D19">
        <f t="shared" si="0"/>
        <v>0</v>
      </c>
      <c r="L19">
        <f>++'2階 計算表'!A23</f>
        <v>0</v>
      </c>
      <c r="M19">
        <f>+'2階 計算表'!H23-'2階 計算表'!D23</f>
        <v>0</v>
      </c>
      <c r="N19">
        <f>+'2階 計算表'!J23-'2階 計算表'!F23</f>
        <v>0</v>
      </c>
      <c r="O19">
        <f t="shared" si="2"/>
        <v>0</v>
      </c>
    </row>
    <row r="20" spans="1:15" x14ac:dyDescent="0.2">
      <c r="A20">
        <f>+'1階 計算表'!A24</f>
        <v>0</v>
      </c>
      <c r="B20">
        <f>+'1階 計算表'!H24-'1階 計算表'!D24</f>
        <v>0</v>
      </c>
      <c r="C20">
        <f>+'1階 計算表'!J24-'1階 計算表'!F24</f>
        <v>0</v>
      </c>
      <c r="D20">
        <f t="shared" si="0"/>
        <v>0</v>
      </c>
      <c r="L20">
        <f>++'2階 計算表'!A24</f>
        <v>0</v>
      </c>
      <c r="M20">
        <f>+'2階 計算表'!H24-'2階 計算表'!D24</f>
        <v>0</v>
      </c>
      <c r="N20">
        <f>+'2階 計算表'!J24-'2階 計算表'!F24</f>
        <v>0</v>
      </c>
      <c r="O20">
        <f t="shared" si="2"/>
        <v>0</v>
      </c>
    </row>
    <row r="21" spans="1:15" x14ac:dyDescent="0.2">
      <c r="A21" t="str">
        <f>+'1階 計算表'!A25</f>
        <v>住民相談室</v>
      </c>
      <c r="B21">
        <f>+'1階 計算表'!H25-'1階 計算表'!D25</f>
        <v>0</v>
      </c>
      <c r="C21">
        <f>+'1階 計算表'!J25-'1階 計算表'!F25</f>
        <v>0</v>
      </c>
      <c r="D21">
        <f t="shared" si="0"/>
        <v>0</v>
      </c>
      <c r="G21">
        <f>+例!H16-例!D16</f>
        <v>0</v>
      </c>
      <c r="H21">
        <f>+例!J16-例!F16</f>
        <v>0</v>
      </c>
      <c r="I21">
        <f t="shared" ref="I21:I22" si="6">+IF(H21&gt;0,G21+1,G21)</f>
        <v>0</v>
      </c>
      <c r="L21">
        <f>++'2階 計算表'!A25</f>
        <v>0</v>
      </c>
      <c r="M21">
        <f>+'2階 計算表'!H25-'2階 計算表'!D25</f>
        <v>0</v>
      </c>
      <c r="N21">
        <f>+'2階 計算表'!J25-'2階 計算表'!F25</f>
        <v>0</v>
      </c>
      <c r="O21">
        <f t="shared" si="2"/>
        <v>0</v>
      </c>
    </row>
    <row r="22" spans="1:15" x14ac:dyDescent="0.2">
      <c r="A22">
        <f>+'1階 計算表'!A26</f>
        <v>0</v>
      </c>
      <c r="B22">
        <f>+'1階 計算表'!H26-'1階 計算表'!D26</f>
        <v>0</v>
      </c>
      <c r="C22">
        <f>+'1階 計算表'!J26-'1階 計算表'!F26</f>
        <v>0</v>
      </c>
      <c r="D22">
        <f t="shared" si="0"/>
        <v>0</v>
      </c>
      <c r="G22" t="e">
        <f>+例!#REF!-例!#REF!</f>
        <v>#REF!</v>
      </c>
      <c r="H22" t="e">
        <f>+例!#REF!-例!#REF!</f>
        <v>#REF!</v>
      </c>
      <c r="I22" t="e">
        <f t="shared" si="6"/>
        <v>#REF!</v>
      </c>
      <c r="L22">
        <f>++'2階 計算表'!A26</f>
        <v>0</v>
      </c>
      <c r="M22">
        <f>+'2階 計算表'!H26-'2階 計算表'!D26</f>
        <v>0</v>
      </c>
      <c r="N22">
        <f>+'2階 計算表'!J26-'2階 計算表'!F26</f>
        <v>0</v>
      </c>
      <c r="O22">
        <f t="shared" si="2"/>
        <v>0</v>
      </c>
    </row>
    <row r="23" spans="1:15" x14ac:dyDescent="0.2">
      <c r="A23">
        <f>+'1階 計算表'!A27</f>
        <v>0</v>
      </c>
      <c r="B23">
        <f>+'1階 計算表'!H27-'1階 計算表'!D27</f>
        <v>0</v>
      </c>
      <c r="C23">
        <f>+'1階 計算表'!J27-'1階 計算表'!F27</f>
        <v>0</v>
      </c>
      <c r="D23">
        <f t="shared" si="0"/>
        <v>0</v>
      </c>
      <c r="L23">
        <f>++'2階 計算表'!A27</f>
        <v>0</v>
      </c>
      <c r="M23">
        <f>+'2階 計算表'!H27-'2階 計算表'!D27</f>
        <v>0</v>
      </c>
      <c r="N23">
        <f>+'2階 計算表'!J27-'2階 計算表'!F27</f>
        <v>0</v>
      </c>
      <c r="O23">
        <f t="shared" si="2"/>
        <v>0</v>
      </c>
    </row>
    <row r="24" spans="1:15" x14ac:dyDescent="0.2">
      <c r="A24">
        <f>+'1階 計算表'!A28</f>
        <v>0</v>
      </c>
      <c r="B24">
        <f>+'1階 計算表'!H28-'1階 計算表'!D28</f>
        <v>0</v>
      </c>
      <c r="C24">
        <f>+'1階 計算表'!J28-'1階 計算表'!F28</f>
        <v>0</v>
      </c>
      <c r="D24">
        <f t="shared" si="0"/>
        <v>0</v>
      </c>
      <c r="L24">
        <f>++'2階 計算表'!A28</f>
        <v>0</v>
      </c>
      <c r="M24">
        <f>+'2階 計算表'!H28-'2階 計算表'!D28</f>
        <v>0</v>
      </c>
      <c r="N24">
        <f>+'2階 計算表'!J28-'2階 計算表'!F28</f>
        <v>0</v>
      </c>
      <c r="O24">
        <f t="shared" si="2"/>
        <v>0</v>
      </c>
    </row>
    <row r="25" spans="1:15" x14ac:dyDescent="0.2">
      <c r="A25">
        <f>+'1階 計算表'!A29</f>
        <v>0</v>
      </c>
      <c r="B25">
        <f>+'1階 計算表'!H29-'1階 計算表'!D29</f>
        <v>0</v>
      </c>
      <c r="C25">
        <f>+'1階 計算表'!J29-'1階 計算表'!F29</f>
        <v>0</v>
      </c>
      <c r="D25">
        <f t="shared" si="0"/>
        <v>0</v>
      </c>
      <c r="L25">
        <f>++'2階 計算表'!A29</f>
        <v>0</v>
      </c>
      <c r="M25">
        <f>+'2階 計算表'!H29-'2階 計算表'!D29</f>
        <v>0</v>
      </c>
      <c r="N25">
        <f>+'2階 計算表'!J29-'2階 計算表'!F29</f>
        <v>0</v>
      </c>
      <c r="O25">
        <f t="shared" si="2"/>
        <v>0</v>
      </c>
    </row>
    <row r="26" spans="1:15" x14ac:dyDescent="0.2">
      <c r="A26">
        <f>+'1階 計算表'!A30</f>
        <v>0</v>
      </c>
      <c r="B26">
        <f>+'1階 計算表'!H30-'1階 計算表'!D30</f>
        <v>0</v>
      </c>
      <c r="C26">
        <f>+'1階 計算表'!J30-'1階 計算表'!F30</f>
        <v>0</v>
      </c>
      <c r="D26">
        <f t="shared" si="0"/>
        <v>0</v>
      </c>
      <c r="G26">
        <f>+例!H18-例!D18</f>
        <v>0</v>
      </c>
      <c r="H26">
        <f>+例!J18-例!F18</f>
        <v>0</v>
      </c>
      <c r="I26">
        <f t="shared" ref="I26:I27" si="7">+IF(H26&gt;0,G26+1,G26)</f>
        <v>0</v>
      </c>
      <c r="L26">
        <f>++'2階 計算表'!A30</f>
        <v>0</v>
      </c>
      <c r="M26">
        <f>+'2階 計算表'!H30-'2階 計算表'!D30</f>
        <v>0</v>
      </c>
      <c r="N26">
        <f>+'2階 計算表'!J30-'2階 計算表'!F30</f>
        <v>0</v>
      </c>
      <c r="O26">
        <f t="shared" si="2"/>
        <v>0</v>
      </c>
    </row>
    <row r="27" spans="1:15" x14ac:dyDescent="0.2">
      <c r="A27">
        <f>+'1階 計算表'!A31</f>
        <v>0</v>
      </c>
      <c r="B27">
        <f>+'1階 計算表'!H31-'1階 計算表'!D31</f>
        <v>0</v>
      </c>
      <c r="C27">
        <f>+'1階 計算表'!J31-'1階 計算表'!F31</f>
        <v>0</v>
      </c>
      <c r="D27">
        <f t="shared" si="0"/>
        <v>0</v>
      </c>
      <c r="G27" t="e">
        <f>+例!#REF!-例!#REF!</f>
        <v>#REF!</v>
      </c>
      <c r="H27" t="e">
        <f>+例!#REF!-例!#REF!</f>
        <v>#REF!</v>
      </c>
      <c r="I27" t="e">
        <f t="shared" si="7"/>
        <v>#REF!</v>
      </c>
      <c r="L27">
        <f>++'2階 計算表'!A31</f>
        <v>0</v>
      </c>
      <c r="M27">
        <f>+'2階 計算表'!H31-'2階 計算表'!D31</f>
        <v>0</v>
      </c>
      <c r="N27">
        <f>+'2階 計算表'!J31-'2階 計算表'!F31</f>
        <v>0</v>
      </c>
      <c r="O27">
        <f t="shared" si="2"/>
        <v>0</v>
      </c>
    </row>
    <row r="28" spans="1:15" x14ac:dyDescent="0.2">
      <c r="A28">
        <f>+'1階 計算表'!A32</f>
        <v>0</v>
      </c>
      <c r="B28">
        <f>+'1階 計算表'!H32-'1階 計算表'!D32</f>
        <v>0</v>
      </c>
      <c r="C28">
        <f>+'1階 計算表'!J32-'1階 計算表'!F32</f>
        <v>0</v>
      </c>
      <c r="D28">
        <f t="shared" si="0"/>
        <v>0</v>
      </c>
      <c r="L28">
        <f>++'2階 計算表'!A32</f>
        <v>0</v>
      </c>
      <c r="M28">
        <f>+'2階 計算表'!H32-'2階 計算表'!D32</f>
        <v>0</v>
      </c>
      <c r="N28">
        <f>+'2階 計算表'!J32-'2階 計算表'!F32</f>
        <v>0</v>
      </c>
      <c r="O28">
        <f t="shared" si="2"/>
        <v>0</v>
      </c>
    </row>
    <row r="29" spans="1:15" x14ac:dyDescent="0.2">
      <c r="A29">
        <f>+'1階 計算表'!A33</f>
        <v>0</v>
      </c>
      <c r="B29">
        <f>+'1階 計算表'!H33-'1階 計算表'!D33</f>
        <v>0</v>
      </c>
      <c r="C29">
        <f>+'1階 計算表'!J33-'1階 計算表'!F33</f>
        <v>0</v>
      </c>
      <c r="D29">
        <f t="shared" si="0"/>
        <v>0</v>
      </c>
      <c r="L29">
        <f>++'2階 計算表'!A33</f>
        <v>0</v>
      </c>
      <c r="M29">
        <f>+'2階 計算表'!H33-'2階 計算表'!D33</f>
        <v>0</v>
      </c>
      <c r="N29">
        <f>+'2階 計算表'!J33-'2階 計算表'!F33</f>
        <v>0</v>
      </c>
      <c r="O29">
        <f t="shared" si="2"/>
        <v>0</v>
      </c>
    </row>
    <row r="30" spans="1:15" x14ac:dyDescent="0.2">
      <c r="A30">
        <f>+'1階 計算表'!A34</f>
        <v>0</v>
      </c>
      <c r="B30">
        <f>+'1階 計算表'!H34-'1階 計算表'!D34</f>
        <v>0</v>
      </c>
      <c r="C30">
        <f>+'1階 計算表'!J34-'1階 計算表'!F34</f>
        <v>0</v>
      </c>
      <c r="D30">
        <f t="shared" si="0"/>
        <v>0</v>
      </c>
      <c r="L30">
        <f>++'2階 計算表'!A34</f>
        <v>0</v>
      </c>
      <c r="M30">
        <f>+'2階 計算表'!H34-'2階 計算表'!D34</f>
        <v>0</v>
      </c>
      <c r="N30">
        <f>+'2階 計算表'!J34-'2階 計算表'!F34</f>
        <v>0</v>
      </c>
      <c r="O30">
        <f t="shared" si="2"/>
        <v>0</v>
      </c>
    </row>
    <row r="31" spans="1:15" x14ac:dyDescent="0.2">
      <c r="A31">
        <f>+'1階 計算表'!A35</f>
        <v>0</v>
      </c>
      <c r="B31">
        <f>+'1階 計算表'!H35-'1階 計算表'!D35</f>
        <v>0</v>
      </c>
      <c r="C31">
        <f>+'1階 計算表'!J35-'1階 計算表'!F35</f>
        <v>0</v>
      </c>
      <c r="D31">
        <f t="shared" si="0"/>
        <v>0</v>
      </c>
      <c r="G31">
        <f>+例!H20-例!D20</f>
        <v>0</v>
      </c>
      <c r="H31">
        <f>+例!J20-例!F20</f>
        <v>0</v>
      </c>
      <c r="I31">
        <f t="shared" ref="I31:I32" si="8">+IF(H31&gt;0,G31+1,G31)</f>
        <v>0</v>
      </c>
      <c r="L31">
        <f>++'2階 計算表'!A35</f>
        <v>0</v>
      </c>
      <c r="M31">
        <f>+'2階 計算表'!H35-'2階 計算表'!D35</f>
        <v>0</v>
      </c>
      <c r="N31">
        <f>+'2階 計算表'!J35-'2階 計算表'!F35</f>
        <v>0</v>
      </c>
      <c r="O31">
        <f t="shared" si="2"/>
        <v>0</v>
      </c>
    </row>
    <row r="32" spans="1:15" x14ac:dyDescent="0.2">
      <c r="A32">
        <f>+'1階 計算表'!A36</f>
        <v>0</v>
      </c>
      <c r="B32">
        <f>+'1階 計算表'!H36-'1階 計算表'!D36</f>
        <v>0</v>
      </c>
      <c r="C32">
        <f>+'1階 計算表'!J36-'1階 計算表'!F36</f>
        <v>0</v>
      </c>
      <c r="D32">
        <f t="shared" ref="D32:D72" si="9">IF(B32&lt;0,0,+IF(C32&gt;0,B32+1,B32))</f>
        <v>0</v>
      </c>
      <c r="G32" t="e">
        <f>+例!#REF!-例!#REF!</f>
        <v>#REF!</v>
      </c>
      <c r="H32" t="e">
        <f>+例!#REF!-例!#REF!</f>
        <v>#REF!</v>
      </c>
      <c r="I32" t="e">
        <f t="shared" si="8"/>
        <v>#REF!</v>
      </c>
      <c r="L32">
        <f>++'2階 計算表'!A36</f>
        <v>0</v>
      </c>
      <c r="M32">
        <f>+'2階 計算表'!H36-'2階 計算表'!D36</f>
        <v>0</v>
      </c>
      <c r="N32">
        <f>+'2階 計算表'!J36-'2階 計算表'!F36</f>
        <v>0</v>
      </c>
      <c r="O32">
        <f t="shared" si="2"/>
        <v>0</v>
      </c>
    </row>
    <row r="33" spans="1:15" x14ac:dyDescent="0.2">
      <c r="A33">
        <f>+'1階 計算表'!A37</f>
        <v>0</v>
      </c>
      <c r="B33">
        <f>+'1階 計算表'!H37-'1階 計算表'!D37</f>
        <v>0</v>
      </c>
      <c r="C33">
        <f>+'1階 計算表'!J37-'1階 計算表'!F37</f>
        <v>0</v>
      </c>
      <c r="D33">
        <f t="shared" si="9"/>
        <v>0</v>
      </c>
      <c r="L33">
        <f>++'2階 計算表'!A37</f>
        <v>0</v>
      </c>
      <c r="M33">
        <f>+'2階 計算表'!H37-'2階 計算表'!D37</f>
        <v>0</v>
      </c>
      <c r="N33">
        <f>+'2階 計算表'!J37-'2階 計算表'!F37</f>
        <v>0</v>
      </c>
      <c r="O33">
        <f t="shared" si="2"/>
        <v>0</v>
      </c>
    </row>
    <row r="34" spans="1:15" x14ac:dyDescent="0.2">
      <c r="A34">
        <f>+'1階 計算表'!A38</f>
        <v>0</v>
      </c>
      <c r="B34">
        <f>+'1階 計算表'!H38-'1階 計算表'!D38</f>
        <v>0</v>
      </c>
      <c r="C34">
        <f>+'1階 計算表'!J38-'1階 計算表'!F38</f>
        <v>0</v>
      </c>
      <c r="D34">
        <f t="shared" si="9"/>
        <v>0</v>
      </c>
      <c r="L34">
        <f>++'2階 計算表'!A38</f>
        <v>0</v>
      </c>
      <c r="M34">
        <f>+'2階 計算表'!H38-'2階 計算表'!D38</f>
        <v>0</v>
      </c>
      <c r="N34">
        <f>+'2階 計算表'!J38-'2階 計算表'!F38</f>
        <v>0</v>
      </c>
      <c r="O34">
        <f t="shared" si="2"/>
        <v>0</v>
      </c>
    </row>
    <row r="35" spans="1:15" x14ac:dyDescent="0.2">
      <c r="A35">
        <f>+'1階 計算表'!A39</f>
        <v>0</v>
      </c>
      <c r="B35">
        <f>+'1階 計算表'!H39-'1階 計算表'!D39</f>
        <v>0</v>
      </c>
      <c r="C35">
        <f>+'1階 計算表'!J39-'1階 計算表'!F39</f>
        <v>0</v>
      </c>
      <c r="D35">
        <f t="shared" si="9"/>
        <v>0</v>
      </c>
      <c r="L35">
        <f>++'2階 計算表'!A39</f>
        <v>0</v>
      </c>
      <c r="M35">
        <f>+'2階 計算表'!H39-'2階 計算表'!D39</f>
        <v>0</v>
      </c>
      <c r="N35">
        <f>+'2階 計算表'!J39-'2階 計算表'!F39</f>
        <v>0</v>
      </c>
      <c r="O35">
        <f t="shared" si="2"/>
        <v>0</v>
      </c>
    </row>
    <row r="36" spans="1:15" x14ac:dyDescent="0.2">
      <c r="A36">
        <f>+'1階 計算表'!A40</f>
        <v>0</v>
      </c>
      <c r="B36">
        <f>+'1階 計算表'!H40-'1階 計算表'!D40</f>
        <v>0</v>
      </c>
      <c r="C36">
        <f>+'1階 計算表'!J40-'1階 計算表'!F40</f>
        <v>0</v>
      </c>
      <c r="D36">
        <f t="shared" si="9"/>
        <v>0</v>
      </c>
      <c r="G36">
        <f>+例!H22-例!D22</f>
        <v>0</v>
      </c>
      <c r="H36">
        <f>+例!J22-例!F22</f>
        <v>0</v>
      </c>
      <c r="I36">
        <f t="shared" ref="I36:I37" si="10">+IF(H36&gt;0,G36+1,G36)</f>
        <v>0</v>
      </c>
      <c r="L36">
        <f>++'2階 計算表'!A40</f>
        <v>0</v>
      </c>
      <c r="M36">
        <f>+'2階 計算表'!H40-'2階 計算表'!D40</f>
        <v>0</v>
      </c>
      <c r="N36">
        <f>+'2階 計算表'!J40-'2階 計算表'!F40</f>
        <v>0</v>
      </c>
      <c r="O36">
        <f t="shared" si="2"/>
        <v>0</v>
      </c>
    </row>
    <row r="37" spans="1:15" x14ac:dyDescent="0.2">
      <c r="A37">
        <f>+'1階 計算表'!A41</f>
        <v>0</v>
      </c>
      <c r="B37">
        <f>+'1階 計算表'!H41-'1階 計算表'!D41</f>
        <v>0</v>
      </c>
      <c r="C37">
        <f>+'1階 計算表'!J41-'1階 計算表'!F41</f>
        <v>0</v>
      </c>
      <c r="D37">
        <f t="shared" si="9"/>
        <v>0</v>
      </c>
      <c r="G37" t="e">
        <f>+例!#REF!-例!#REF!</f>
        <v>#REF!</v>
      </c>
      <c r="H37" t="e">
        <f>+例!#REF!-例!#REF!</f>
        <v>#REF!</v>
      </c>
      <c r="I37" t="e">
        <f t="shared" si="10"/>
        <v>#REF!</v>
      </c>
      <c r="L37">
        <f>++'2階 計算表'!A41</f>
        <v>0</v>
      </c>
      <c r="M37">
        <f>+'2階 計算表'!H41-'2階 計算表'!D41</f>
        <v>0</v>
      </c>
      <c r="N37">
        <f>+'2階 計算表'!J41-'2階 計算表'!F41</f>
        <v>0</v>
      </c>
      <c r="O37">
        <f t="shared" si="2"/>
        <v>0</v>
      </c>
    </row>
    <row r="38" spans="1:15" x14ac:dyDescent="0.2">
      <c r="A38">
        <f>+'1階 計算表'!A42</f>
        <v>0</v>
      </c>
      <c r="B38">
        <f>+'1階 計算表'!H42-'1階 計算表'!D42</f>
        <v>0</v>
      </c>
      <c r="C38">
        <f>+'1階 計算表'!J42-'1階 計算表'!F42</f>
        <v>0</v>
      </c>
      <c r="D38">
        <f t="shared" si="9"/>
        <v>0</v>
      </c>
      <c r="L38">
        <f>++'2階 計算表'!A42</f>
        <v>0</v>
      </c>
      <c r="M38">
        <f>+'2階 計算表'!H42-'2階 計算表'!D42</f>
        <v>0</v>
      </c>
      <c r="N38">
        <f>+'2階 計算表'!J42-'2階 計算表'!F42</f>
        <v>0</v>
      </c>
      <c r="O38">
        <f t="shared" si="2"/>
        <v>0</v>
      </c>
    </row>
    <row r="39" spans="1:15" x14ac:dyDescent="0.2">
      <c r="A39">
        <f>+'1階 計算表'!A43</f>
        <v>0</v>
      </c>
      <c r="B39">
        <f>+'1階 計算表'!H43-'1階 計算表'!D43</f>
        <v>0</v>
      </c>
      <c r="C39">
        <f>+'1階 計算表'!J43-'1階 計算表'!F43</f>
        <v>0</v>
      </c>
      <c r="D39">
        <f t="shared" si="9"/>
        <v>0</v>
      </c>
      <c r="L39">
        <f>++'2階 計算表'!A43</f>
        <v>0</v>
      </c>
      <c r="M39">
        <f>+'2階 計算表'!H43-'2階 計算表'!D43</f>
        <v>0</v>
      </c>
      <c r="N39">
        <f>+'2階 計算表'!J43-'2階 計算表'!F43</f>
        <v>0</v>
      </c>
      <c r="O39">
        <f t="shared" si="2"/>
        <v>0</v>
      </c>
    </row>
    <row r="40" spans="1:15" x14ac:dyDescent="0.2">
      <c r="A40">
        <f>+'1階 計算表'!A44</f>
        <v>0</v>
      </c>
      <c r="B40">
        <f>+'1階 計算表'!H44-'1階 計算表'!D44</f>
        <v>0</v>
      </c>
      <c r="C40">
        <f>+'1階 計算表'!J44-'1階 計算表'!F44</f>
        <v>0</v>
      </c>
      <c r="D40">
        <f t="shared" si="9"/>
        <v>0</v>
      </c>
      <c r="L40">
        <f>++'2階 計算表'!A44</f>
        <v>0</v>
      </c>
      <c r="M40">
        <f>+'2階 計算表'!H44-'2階 計算表'!D44</f>
        <v>0</v>
      </c>
      <c r="N40">
        <f>+'2階 計算表'!J44-'2階 計算表'!F44</f>
        <v>0</v>
      </c>
      <c r="O40">
        <f t="shared" si="2"/>
        <v>0</v>
      </c>
    </row>
    <row r="41" spans="1:15" x14ac:dyDescent="0.2">
      <c r="A41">
        <f>+'1階 計算表'!A45</f>
        <v>0</v>
      </c>
      <c r="B41">
        <f>+'1階 計算表'!H45-'1階 計算表'!D45</f>
        <v>0</v>
      </c>
      <c r="C41">
        <f>+'1階 計算表'!J45-'1階 計算表'!F45</f>
        <v>0</v>
      </c>
      <c r="D41">
        <f t="shared" si="9"/>
        <v>0</v>
      </c>
      <c r="G41">
        <f>+例!H24-例!D24</f>
        <v>0</v>
      </c>
      <c r="H41">
        <f>+例!J24-例!F24</f>
        <v>0</v>
      </c>
      <c r="I41">
        <f t="shared" ref="I41:I42" si="11">+IF(H41&gt;0,G41+1,G41)</f>
        <v>0</v>
      </c>
      <c r="L41">
        <f>++'2階 計算表'!A45</f>
        <v>0</v>
      </c>
      <c r="M41">
        <f>+'2階 計算表'!H45-'2階 計算表'!D45</f>
        <v>0</v>
      </c>
      <c r="N41">
        <f>+'2階 計算表'!J45-'2階 計算表'!F45</f>
        <v>0</v>
      </c>
      <c r="O41">
        <f t="shared" si="2"/>
        <v>0</v>
      </c>
    </row>
    <row r="42" spans="1:15" x14ac:dyDescent="0.2">
      <c r="A42">
        <f>+'1階 計算表'!A46</f>
        <v>0</v>
      </c>
      <c r="B42">
        <f>+'1階 計算表'!H46-'1階 計算表'!D46</f>
        <v>0</v>
      </c>
      <c r="C42">
        <f>+'1階 計算表'!J46-'1階 計算表'!F46</f>
        <v>0</v>
      </c>
      <c r="D42">
        <f t="shared" si="9"/>
        <v>0</v>
      </c>
      <c r="G42" t="e">
        <f>+例!#REF!-例!#REF!</f>
        <v>#REF!</v>
      </c>
      <c r="H42" t="e">
        <f>+例!#REF!-例!#REF!</f>
        <v>#REF!</v>
      </c>
      <c r="I42" t="e">
        <f t="shared" si="11"/>
        <v>#REF!</v>
      </c>
      <c r="L42">
        <f>++'2階 計算表'!A46</f>
        <v>0</v>
      </c>
      <c r="M42">
        <f>+'2階 計算表'!H46-'2階 計算表'!D46</f>
        <v>0</v>
      </c>
      <c r="N42">
        <f>+'2階 計算表'!J46-'2階 計算表'!F46</f>
        <v>0</v>
      </c>
      <c r="O42">
        <f t="shared" si="2"/>
        <v>0</v>
      </c>
    </row>
    <row r="43" spans="1:15" x14ac:dyDescent="0.2">
      <c r="A43">
        <f>+'1階 計算表'!A47</f>
        <v>0</v>
      </c>
      <c r="B43">
        <f>+'1階 計算表'!H47-'1階 計算表'!D47</f>
        <v>0</v>
      </c>
      <c r="C43">
        <f>+'1階 計算表'!J47-'1階 計算表'!F47</f>
        <v>0</v>
      </c>
      <c r="D43">
        <f t="shared" si="9"/>
        <v>0</v>
      </c>
      <c r="L43">
        <f>++'2階 計算表'!A47</f>
        <v>0</v>
      </c>
      <c r="M43">
        <f>+'2階 計算表'!H47-'2階 計算表'!D47</f>
        <v>0</v>
      </c>
      <c r="N43">
        <f>+'2階 計算表'!J47-'2階 計算表'!F47</f>
        <v>0</v>
      </c>
      <c r="O43">
        <f t="shared" si="2"/>
        <v>0</v>
      </c>
    </row>
    <row r="44" spans="1:15" x14ac:dyDescent="0.2">
      <c r="A44">
        <f>+'1階 計算表'!A48</f>
        <v>0</v>
      </c>
      <c r="B44">
        <f>+'1階 計算表'!H48-'1階 計算表'!D48</f>
        <v>0</v>
      </c>
      <c r="C44">
        <f>+'1階 計算表'!J48-'1階 計算表'!F48</f>
        <v>0</v>
      </c>
      <c r="D44">
        <f t="shared" si="9"/>
        <v>0</v>
      </c>
      <c r="L44">
        <f>++'2階 計算表'!A48</f>
        <v>0</v>
      </c>
      <c r="M44">
        <f>+'2階 計算表'!H48-'2階 計算表'!D48</f>
        <v>0</v>
      </c>
      <c r="N44">
        <f>+'2階 計算表'!J48-'2階 計算表'!F48</f>
        <v>0</v>
      </c>
      <c r="O44">
        <f t="shared" si="2"/>
        <v>0</v>
      </c>
    </row>
    <row r="45" spans="1:15" x14ac:dyDescent="0.2">
      <c r="A45">
        <f>+'1階 計算表'!A49</f>
        <v>0</v>
      </c>
      <c r="B45">
        <f>+'1階 計算表'!H49-'1階 計算表'!D49</f>
        <v>0</v>
      </c>
      <c r="C45">
        <f>+'1階 計算表'!J49-'1階 計算表'!F49</f>
        <v>0</v>
      </c>
      <c r="D45">
        <f t="shared" si="9"/>
        <v>0</v>
      </c>
      <c r="L45">
        <f>++'2階 計算表'!A49</f>
        <v>0</v>
      </c>
      <c r="M45">
        <f>+'2階 計算表'!H49-'2階 計算表'!D49</f>
        <v>0</v>
      </c>
      <c r="N45">
        <f>+'2階 計算表'!J49-'2階 計算表'!F49</f>
        <v>0</v>
      </c>
      <c r="O45">
        <f t="shared" ref="O45:O84" si="12">IF(M45&lt;1,0,+IF(N45&gt;0,M45+1,M45))</f>
        <v>0</v>
      </c>
    </row>
    <row r="46" spans="1:15" x14ac:dyDescent="0.2">
      <c r="A46">
        <f>+'1階 計算表'!A50</f>
        <v>0</v>
      </c>
      <c r="B46">
        <f>+'1階 計算表'!H50-'1階 計算表'!D50</f>
        <v>0</v>
      </c>
      <c r="C46">
        <f>+'1階 計算表'!J50-'1階 計算表'!F50</f>
        <v>0</v>
      </c>
      <c r="D46">
        <f t="shared" si="9"/>
        <v>0</v>
      </c>
      <c r="G46">
        <f>+例!V6-例!R6</f>
        <v>0</v>
      </c>
      <c r="H46">
        <f>+例!X6-例!T6</f>
        <v>0</v>
      </c>
      <c r="I46">
        <f t="shared" ref="I46:I47" si="13">+IF(H46&gt;0,G46+1,G46)</f>
        <v>0</v>
      </c>
      <c r="L46">
        <f>++'2階 計算表'!A50</f>
        <v>0</v>
      </c>
      <c r="M46">
        <f>+'2階 計算表'!H50-'2階 計算表'!D50</f>
        <v>0</v>
      </c>
      <c r="N46">
        <f>+'2階 計算表'!J50-'2階 計算表'!F50</f>
        <v>0</v>
      </c>
      <c r="O46">
        <f t="shared" si="12"/>
        <v>0</v>
      </c>
    </row>
    <row r="47" spans="1:15" x14ac:dyDescent="0.2">
      <c r="A47">
        <f>+'1階 計算表'!A51</f>
        <v>0</v>
      </c>
      <c r="B47">
        <f>+'1階 計算表'!H51-'1階 計算表'!D51</f>
        <v>0</v>
      </c>
      <c r="C47">
        <f>+'1階 計算表'!J51-'1階 計算表'!F51</f>
        <v>0</v>
      </c>
      <c r="D47">
        <f t="shared" si="9"/>
        <v>0</v>
      </c>
      <c r="G47" t="e">
        <f>+例!#REF!-例!#REF!</f>
        <v>#REF!</v>
      </c>
      <c r="H47" t="e">
        <f>+例!#REF!-例!#REF!</f>
        <v>#REF!</v>
      </c>
      <c r="I47" t="e">
        <f t="shared" si="13"/>
        <v>#REF!</v>
      </c>
      <c r="L47">
        <f>++'2階 計算表'!A51</f>
        <v>0</v>
      </c>
      <c r="M47">
        <f>+'2階 計算表'!H51-'2階 計算表'!D51</f>
        <v>0</v>
      </c>
      <c r="N47">
        <f>+'2階 計算表'!J51-'2階 計算表'!F51</f>
        <v>0</v>
      </c>
      <c r="O47">
        <f t="shared" si="12"/>
        <v>0</v>
      </c>
    </row>
    <row r="48" spans="1:15" x14ac:dyDescent="0.2">
      <c r="A48">
        <f>+'1階 計算表'!A52</f>
        <v>0</v>
      </c>
      <c r="B48">
        <f>+'1階 計算表'!H52-'1階 計算表'!D52</f>
        <v>0</v>
      </c>
      <c r="C48">
        <f>+'1階 計算表'!J52-'1階 計算表'!F52</f>
        <v>0</v>
      </c>
      <c r="D48">
        <f t="shared" si="9"/>
        <v>0</v>
      </c>
      <c r="L48">
        <f>++'2階 計算表'!A52</f>
        <v>0</v>
      </c>
      <c r="M48">
        <f>+'2階 計算表'!H52-'2階 計算表'!D52</f>
        <v>0</v>
      </c>
      <c r="N48">
        <f>+'2階 計算表'!J52-'2階 計算表'!F52</f>
        <v>0</v>
      </c>
      <c r="O48">
        <f t="shared" si="12"/>
        <v>0</v>
      </c>
    </row>
    <row r="49" spans="1:15" x14ac:dyDescent="0.2">
      <c r="A49">
        <f>+'1階 計算表'!A53</f>
        <v>0</v>
      </c>
      <c r="B49">
        <f>+'1階 計算表'!H53-'1階 計算表'!D53</f>
        <v>0</v>
      </c>
      <c r="C49">
        <f>+'1階 計算表'!J53-'1階 計算表'!F53</f>
        <v>0</v>
      </c>
      <c r="D49">
        <f t="shared" si="9"/>
        <v>0</v>
      </c>
      <c r="L49">
        <f>++'2階 計算表'!A53</f>
        <v>0</v>
      </c>
      <c r="M49">
        <f>+'2階 計算表'!H53-'2階 計算表'!D53</f>
        <v>0</v>
      </c>
      <c r="N49">
        <f>+'2階 計算表'!J53-'2階 計算表'!F53</f>
        <v>0</v>
      </c>
      <c r="O49">
        <f t="shared" si="12"/>
        <v>0</v>
      </c>
    </row>
    <row r="50" spans="1:15" x14ac:dyDescent="0.2">
      <c r="A50">
        <f>+'1階 計算表'!A54</f>
        <v>0</v>
      </c>
      <c r="B50">
        <f>+'1階 計算表'!H54-'1階 計算表'!D54</f>
        <v>0</v>
      </c>
      <c r="C50">
        <f>+'1階 計算表'!J54-'1階 計算表'!F54</f>
        <v>0</v>
      </c>
      <c r="D50">
        <f t="shared" si="9"/>
        <v>0</v>
      </c>
      <c r="L50">
        <f>++'2階 計算表'!A54</f>
        <v>0</v>
      </c>
      <c r="M50">
        <f>+'2階 計算表'!H54-'2階 計算表'!D54</f>
        <v>0</v>
      </c>
      <c r="N50">
        <f>+'2階 計算表'!J54-'2階 計算表'!F54</f>
        <v>0</v>
      </c>
      <c r="O50">
        <f t="shared" si="12"/>
        <v>0</v>
      </c>
    </row>
    <row r="51" spans="1:15" x14ac:dyDescent="0.2">
      <c r="A51">
        <f>+'1階 計算表'!A55</f>
        <v>0</v>
      </c>
      <c r="B51">
        <f>+'1階 計算表'!H55-'1階 計算表'!D55</f>
        <v>0</v>
      </c>
      <c r="C51">
        <f>+'1階 計算表'!J55-'1階 計算表'!F55</f>
        <v>0</v>
      </c>
      <c r="D51">
        <f t="shared" si="9"/>
        <v>0</v>
      </c>
      <c r="L51">
        <f>++'2階 計算表'!A55</f>
        <v>0</v>
      </c>
      <c r="M51">
        <f>+'2階 計算表'!H55-'2階 計算表'!D55</f>
        <v>0</v>
      </c>
      <c r="N51">
        <f>+'2階 計算表'!J55-'2階 計算表'!F55</f>
        <v>0</v>
      </c>
      <c r="O51">
        <f t="shared" si="12"/>
        <v>0</v>
      </c>
    </row>
    <row r="52" spans="1:15" x14ac:dyDescent="0.2">
      <c r="A52">
        <f>+'1階 計算表'!A56</f>
        <v>0</v>
      </c>
      <c r="B52">
        <f>+'1階 計算表'!H56-'1階 計算表'!D56</f>
        <v>0</v>
      </c>
      <c r="C52">
        <f>+'1階 計算表'!J56-'1階 計算表'!F56</f>
        <v>0</v>
      </c>
      <c r="D52">
        <f t="shared" si="9"/>
        <v>0</v>
      </c>
      <c r="G52">
        <f>+例!V8-例!R8</f>
        <v>0</v>
      </c>
      <c r="H52">
        <f>+例!X8-例!T8</f>
        <v>0</v>
      </c>
      <c r="I52">
        <f t="shared" ref="I52:I53" si="14">+IF(H52&gt;0,G52+1,G52)</f>
        <v>0</v>
      </c>
      <c r="M52">
        <f>+'2階 計算表'!H56-'2階 計算表'!D56</f>
        <v>0</v>
      </c>
      <c r="N52">
        <f>+'2階 計算表'!J56-'2階 計算表'!F56</f>
        <v>0</v>
      </c>
      <c r="O52">
        <f t="shared" si="12"/>
        <v>0</v>
      </c>
    </row>
    <row r="53" spans="1:15" x14ac:dyDescent="0.2">
      <c r="A53">
        <f>+'1階 計算表'!A57</f>
        <v>0</v>
      </c>
      <c r="B53">
        <f>+'1階 計算表'!H57-'1階 計算表'!D57</f>
        <v>0</v>
      </c>
      <c r="C53">
        <f>+'1階 計算表'!J57-'1階 計算表'!F57</f>
        <v>0</v>
      </c>
      <c r="D53">
        <f t="shared" si="9"/>
        <v>0</v>
      </c>
      <c r="G53" t="e">
        <f>+例!#REF!-例!#REF!</f>
        <v>#REF!</v>
      </c>
      <c r="H53" t="e">
        <f>+例!#REF!-例!#REF!</f>
        <v>#REF!</v>
      </c>
      <c r="I53" t="e">
        <f t="shared" si="14"/>
        <v>#REF!</v>
      </c>
      <c r="M53">
        <f>+'2階 計算表'!H57-'2階 計算表'!D57</f>
        <v>0</v>
      </c>
      <c r="N53">
        <f>+'2階 計算表'!J57-'2階 計算表'!F57</f>
        <v>0</v>
      </c>
      <c r="O53">
        <f t="shared" si="12"/>
        <v>0</v>
      </c>
    </row>
    <row r="54" spans="1:15" x14ac:dyDescent="0.2">
      <c r="A54">
        <f>+'1階 計算表'!A58</f>
        <v>0</v>
      </c>
      <c r="B54">
        <f>+'1階 計算表'!H58-'1階 計算表'!D58</f>
        <v>0</v>
      </c>
      <c r="C54">
        <f>+'1階 計算表'!J58-'1階 計算表'!F58</f>
        <v>0</v>
      </c>
      <c r="D54">
        <f t="shared" si="9"/>
        <v>0</v>
      </c>
      <c r="M54">
        <f>+'2階 計算表'!H58-'2階 計算表'!D58</f>
        <v>0</v>
      </c>
      <c r="N54">
        <f>+'2階 計算表'!J58-'2階 計算表'!F58</f>
        <v>0</v>
      </c>
      <c r="O54">
        <f t="shared" si="12"/>
        <v>0</v>
      </c>
    </row>
    <row r="55" spans="1:15" x14ac:dyDescent="0.2">
      <c r="A55">
        <f>+'1階 計算表'!A59</f>
        <v>0</v>
      </c>
      <c r="B55">
        <f>+'1階 計算表'!H59-'1階 計算表'!D59</f>
        <v>0</v>
      </c>
      <c r="C55">
        <f>+'1階 計算表'!J59-'1階 計算表'!F59</f>
        <v>0</v>
      </c>
      <c r="D55">
        <f t="shared" si="9"/>
        <v>0</v>
      </c>
      <c r="M55">
        <f>+'2階 計算表'!H59-'2階 計算表'!D59</f>
        <v>0</v>
      </c>
      <c r="N55">
        <f>+'2階 計算表'!J59-'2階 計算表'!F59</f>
        <v>0</v>
      </c>
      <c r="O55">
        <f t="shared" si="12"/>
        <v>0</v>
      </c>
    </row>
    <row r="56" spans="1:15" x14ac:dyDescent="0.2">
      <c r="A56">
        <f>+'1階 計算表'!A60</f>
        <v>0</v>
      </c>
      <c r="B56">
        <f>+'1階 計算表'!H60-'1階 計算表'!D60</f>
        <v>0</v>
      </c>
      <c r="C56">
        <f>+'1階 計算表'!J60-'1階 計算表'!F60</f>
        <v>0</v>
      </c>
      <c r="D56">
        <f t="shared" si="9"/>
        <v>0</v>
      </c>
      <c r="M56">
        <f>+'2階 計算表'!H60-'2階 計算表'!D60</f>
        <v>0</v>
      </c>
      <c r="N56">
        <f>+'2階 計算表'!J60-'2階 計算表'!F60</f>
        <v>0</v>
      </c>
      <c r="O56">
        <f t="shared" si="12"/>
        <v>0</v>
      </c>
    </row>
    <row r="57" spans="1:15" x14ac:dyDescent="0.2">
      <c r="A57">
        <f>+'1階 計算表'!A61</f>
        <v>0</v>
      </c>
      <c r="B57">
        <f>+'1階 計算表'!H61-'1階 計算表'!D61</f>
        <v>0</v>
      </c>
      <c r="C57">
        <f>+'1階 計算表'!J61-'1階 計算表'!F61</f>
        <v>0</v>
      </c>
      <c r="D57">
        <f t="shared" si="9"/>
        <v>0</v>
      </c>
      <c r="M57">
        <f>+'2階 計算表'!H61-'2階 計算表'!D61</f>
        <v>0</v>
      </c>
      <c r="N57">
        <f>+'2階 計算表'!J61-'2階 計算表'!F61</f>
        <v>0</v>
      </c>
      <c r="O57">
        <f t="shared" si="12"/>
        <v>0</v>
      </c>
    </row>
    <row r="58" spans="1:15" x14ac:dyDescent="0.2">
      <c r="A58">
        <f>+'1階 計算表'!A62</f>
        <v>0</v>
      </c>
      <c r="B58">
        <f>+'1階 計算表'!H62-'1階 計算表'!D62</f>
        <v>0</v>
      </c>
      <c r="C58">
        <f>+'1階 計算表'!J62-'1階 計算表'!F62</f>
        <v>0</v>
      </c>
      <c r="D58">
        <f t="shared" si="9"/>
        <v>0</v>
      </c>
      <c r="G58">
        <f>+例!V10-例!R10</f>
        <v>0</v>
      </c>
      <c r="H58">
        <f>+例!X10-例!T10</f>
        <v>0</v>
      </c>
      <c r="I58">
        <f t="shared" ref="I58:I59" si="15">+IF(H58&gt;0,G58+1,G58)</f>
        <v>0</v>
      </c>
      <c r="M58">
        <f>+'2階 計算表'!H62-'2階 計算表'!D62</f>
        <v>0</v>
      </c>
      <c r="N58">
        <f>+'2階 計算表'!J62-'2階 計算表'!F62</f>
        <v>0</v>
      </c>
      <c r="O58">
        <f t="shared" si="12"/>
        <v>0</v>
      </c>
    </row>
    <row r="59" spans="1:15" x14ac:dyDescent="0.2">
      <c r="A59">
        <f>+'1階 計算表'!A63</f>
        <v>0</v>
      </c>
      <c r="B59">
        <f>+'1階 計算表'!H63-'1階 計算表'!D63</f>
        <v>0</v>
      </c>
      <c r="C59">
        <f>+'1階 計算表'!J63-'1階 計算表'!F63</f>
        <v>0</v>
      </c>
      <c r="D59">
        <f t="shared" si="9"/>
        <v>0</v>
      </c>
      <c r="G59" t="e">
        <f>+例!#REF!-例!#REF!</f>
        <v>#REF!</v>
      </c>
      <c r="H59" t="e">
        <f>+例!#REF!-例!#REF!</f>
        <v>#REF!</v>
      </c>
      <c r="I59" t="e">
        <f t="shared" si="15"/>
        <v>#REF!</v>
      </c>
      <c r="M59">
        <f>+'2階 計算表'!H63-'2階 計算表'!D63</f>
        <v>0</v>
      </c>
      <c r="N59">
        <f>+'2階 計算表'!J63-'2階 計算表'!F63</f>
        <v>0</v>
      </c>
      <c r="O59">
        <f t="shared" si="12"/>
        <v>0</v>
      </c>
    </row>
    <row r="60" spans="1:15" x14ac:dyDescent="0.2">
      <c r="A60">
        <f>+'1階 計算表'!A64</f>
        <v>0</v>
      </c>
      <c r="B60">
        <f>+'1階 計算表'!H64-'1階 計算表'!D64</f>
        <v>0</v>
      </c>
      <c r="C60">
        <f>+'1階 計算表'!J64-'1階 計算表'!F64</f>
        <v>0</v>
      </c>
      <c r="D60">
        <f t="shared" si="9"/>
        <v>0</v>
      </c>
      <c r="M60">
        <f>+'2階 計算表'!H64-'2階 計算表'!D64</f>
        <v>0</v>
      </c>
      <c r="N60">
        <f>+'2階 計算表'!J64-'2階 計算表'!F64</f>
        <v>0</v>
      </c>
      <c r="O60">
        <f t="shared" si="12"/>
        <v>0</v>
      </c>
    </row>
    <row r="61" spans="1:15" x14ac:dyDescent="0.2">
      <c r="A61">
        <f>+'1階 計算表'!A65</f>
        <v>0</v>
      </c>
      <c r="B61">
        <f>+'1階 計算表'!H65-'1階 計算表'!D65</f>
        <v>0</v>
      </c>
      <c r="C61">
        <f>+'1階 計算表'!J65-'1階 計算表'!F65</f>
        <v>0</v>
      </c>
      <c r="D61">
        <f t="shared" si="9"/>
        <v>0</v>
      </c>
      <c r="M61">
        <f>+'2階 計算表'!H65-'2階 計算表'!D65</f>
        <v>0</v>
      </c>
      <c r="N61">
        <f>+'2階 計算表'!J65-'2階 計算表'!F65</f>
        <v>0</v>
      </c>
      <c r="O61">
        <f t="shared" si="12"/>
        <v>0</v>
      </c>
    </row>
    <row r="62" spans="1:15" x14ac:dyDescent="0.2">
      <c r="A62">
        <f>+'1階 計算表'!A66</f>
        <v>0</v>
      </c>
      <c r="B62">
        <f>+'1階 計算表'!H66-'1階 計算表'!D66</f>
        <v>0</v>
      </c>
      <c r="C62">
        <f>+'1階 計算表'!J66-'1階 計算表'!F66</f>
        <v>0</v>
      </c>
      <c r="D62">
        <f t="shared" si="9"/>
        <v>0</v>
      </c>
      <c r="M62">
        <f>+'2階 計算表'!H66-'2階 計算表'!D66</f>
        <v>0</v>
      </c>
      <c r="N62">
        <f>+'2階 計算表'!J66-'2階 計算表'!F66</f>
        <v>0</v>
      </c>
      <c r="O62">
        <f t="shared" si="12"/>
        <v>0</v>
      </c>
    </row>
    <row r="63" spans="1:15" x14ac:dyDescent="0.2">
      <c r="A63">
        <f>+'1階 計算表'!A67</f>
        <v>0</v>
      </c>
      <c r="B63">
        <f>+'1階 計算表'!H67-'1階 計算表'!D67</f>
        <v>0</v>
      </c>
      <c r="C63">
        <f>+'1階 計算表'!J67-'1階 計算表'!F67</f>
        <v>0</v>
      </c>
      <c r="D63">
        <f t="shared" si="9"/>
        <v>0</v>
      </c>
      <c r="M63">
        <f>+'2階 計算表'!H67-'2階 計算表'!D67</f>
        <v>0</v>
      </c>
      <c r="N63">
        <f>+'2階 計算表'!J67-'2階 計算表'!F67</f>
        <v>0</v>
      </c>
      <c r="O63">
        <f t="shared" si="12"/>
        <v>0</v>
      </c>
    </row>
    <row r="64" spans="1:15" x14ac:dyDescent="0.2">
      <c r="A64">
        <f>+'1階 計算表'!A68</f>
        <v>0</v>
      </c>
      <c r="B64">
        <f>+'1階 計算表'!H68-'1階 計算表'!D68</f>
        <v>0</v>
      </c>
      <c r="C64">
        <f>+'1階 計算表'!J68-'1階 計算表'!F68</f>
        <v>0</v>
      </c>
      <c r="D64">
        <f t="shared" si="9"/>
        <v>0</v>
      </c>
      <c r="G64">
        <f>+例!V12-例!R12</f>
        <v>0</v>
      </c>
      <c r="H64">
        <f>+例!X12-例!T12</f>
        <v>0</v>
      </c>
      <c r="I64">
        <f t="shared" ref="I64:I65" si="16">+IF(H64&gt;0,G64+1,G64)</f>
        <v>0</v>
      </c>
      <c r="M64">
        <f>+'2階 計算表'!H68-'2階 計算表'!D68</f>
        <v>0</v>
      </c>
      <c r="N64">
        <f>+'2階 計算表'!J68-'2階 計算表'!F68</f>
        <v>0</v>
      </c>
      <c r="O64">
        <f t="shared" si="12"/>
        <v>0</v>
      </c>
    </row>
    <row r="65" spans="1:15" x14ac:dyDescent="0.2">
      <c r="A65">
        <f>+'1階 計算表'!A69</f>
        <v>0</v>
      </c>
      <c r="B65">
        <f>+'1階 計算表'!H69-'1階 計算表'!D69</f>
        <v>0</v>
      </c>
      <c r="C65">
        <f>+'1階 計算表'!J69-'1階 計算表'!F69</f>
        <v>0</v>
      </c>
      <c r="D65">
        <f t="shared" si="9"/>
        <v>0</v>
      </c>
      <c r="G65" t="e">
        <f>+例!#REF!-例!#REF!</f>
        <v>#REF!</v>
      </c>
      <c r="H65" t="e">
        <f>+例!#REF!-例!#REF!</f>
        <v>#REF!</v>
      </c>
      <c r="I65" t="e">
        <f t="shared" si="16"/>
        <v>#REF!</v>
      </c>
      <c r="M65">
        <f>+'2階 計算表'!H69-'2階 計算表'!D69</f>
        <v>0</v>
      </c>
      <c r="N65">
        <f>+'2階 計算表'!J69-'2階 計算表'!F69</f>
        <v>0</v>
      </c>
      <c r="O65">
        <f t="shared" si="12"/>
        <v>0</v>
      </c>
    </row>
    <row r="66" spans="1:15" x14ac:dyDescent="0.2">
      <c r="A66">
        <f>+'1階 計算表'!A70</f>
        <v>0</v>
      </c>
      <c r="B66">
        <f>+'1階 計算表'!H70-'1階 計算表'!D70</f>
        <v>0</v>
      </c>
      <c r="C66">
        <f>+'1階 計算表'!J70-'1階 計算表'!F70</f>
        <v>0</v>
      </c>
      <c r="D66">
        <f t="shared" si="9"/>
        <v>0</v>
      </c>
      <c r="M66">
        <f>+'2階 計算表'!H70-'2階 計算表'!D70</f>
        <v>0</v>
      </c>
      <c r="N66">
        <f>+'2階 計算表'!J70-'2階 計算表'!F70</f>
        <v>0</v>
      </c>
      <c r="O66">
        <f t="shared" si="12"/>
        <v>0</v>
      </c>
    </row>
    <row r="67" spans="1:15" x14ac:dyDescent="0.2">
      <c r="A67">
        <f>+'1階 計算表'!A71</f>
        <v>0</v>
      </c>
      <c r="B67">
        <f>+'1階 計算表'!H71-'1階 計算表'!D71</f>
        <v>0</v>
      </c>
      <c r="C67">
        <f>+'1階 計算表'!J71-'1階 計算表'!F71</f>
        <v>0</v>
      </c>
      <c r="D67">
        <f t="shared" si="9"/>
        <v>0</v>
      </c>
      <c r="M67">
        <f>+'2階 計算表'!H71-'2階 計算表'!D71</f>
        <v>0</v>
      </c>
      <c r="N67">
        <f>+'2階 計算表'!J71-'2階 計算表'!F71</f>
        <v>0</v>
      </c>
      <c r="O67">
        <f t="shared" si="12"/>
        <v>0</v>
      </c>
    </row>
    <row r="68" spans="1:15" x14ac:dyDescent="0.2">
      <c r="A68">
        <f>+'1階 計算表'!A72</f>
        <v>0</v>
      </c>
      <c r="B68">
        <f>+'1階 計算表'!H72-'1階 計算表'!D72</f>
        <v>0</v>
      </c>
      <c r="C68">
        <f>+'1階 計算表'!J72-'1階 計算表'!F72</f>
        <v>0</v>
      </c>
      <c r="D68">
        <f t="shared" si="9"/>
        <v>0</v>
      </c>
      <c r="M68">
        <f>+'2階 計算表'!H72-'2階 計算表'!D72</f>
        <v>0</v>
      </c>
      <c r="N68">
        <f>+'2階 計算表'!J72-'2階 計算表'!F72</f>
        <v>0</v>
      </c>
      <c r="O68">
        <f t="shared" si="12"/>
        <v>0</v>
      </c>
    </row>
    <row r="69" spans="1:15" x14ac:dyDescent="0.2">
      <c r="A69">
        <f>+'1階 計算表'!A73</f>
        <v>0</v>
      </c>
      <c r="B69">
        <f>+'1階 計算表'!H73-'1階 計算表'!D73</f>
        <v>0</v>
      </c>
      <c r="C69">
        <f>+'1階 計算表'!J73-'1階 計算表'!F73</f>
        <v>0</v>
      </c>
      <c r="D69">
        <f t="shared" si="9"/>
        <v>0</v>
      </c>
      <c r="M69">
        <f>+'2階 計算表'!H73-'2階 計算表'!D73</f>
        <v>0</v>
      </c>
      <c r="N69">
        <f>+'2階 計算表'!J73-'2階 計算表'!F73</f>
        <v>0</v>
      </c>
      <c r="O69">
        <f t="shared" si="12"/>
        <v>0</v>
      </c>
    </row>
    <row r="70" spans="1:15" x14ac:dyDescent="0.2">
      <c r="A70">
        <f>+'1階 計算表'!A74</f>
        <v>0</v>
      </c>
      <c r="B70">
        <f>+'1階 計算表'!H74-'1階 計算表'!D74</f>
        <v>0</v>
      </c>
      <c r="C70">
        <f>+'1階 計算表'!J74-'1階 計算表'!F74</f>
        <v>0</v>
      </c>
      <c r="D70">
        <f t="shared" si="9"/>
        <v>0</v>
      </c>
      <c r="G70">
        <f>+例!V14-例!R14</f>
        <v>0</v>
      </c>
      <c r="H70">
        <f>+例!X14-例!T14</f>
        <v>0</v>
      </c>
      <c r="I70">
        <f t="shared" ref="I70:I71" si="17">+IF(H70&gt;0,G70+1,G70)</f>
        <v>0</v>
      </c>
      <c r="M70">
        <f>+'2階 計算表'!H74-'2階 計算表'!D74</f>
        <v>0</v>
      </c>
      <c r="N70">
        <f>+'2階 計算表'!J74-'2階 計算表'!F74</f>
        <v>0</v>
      </c>
      <c r="O70">
        <f t="shared" si="12"/>
        <v>0</v>
      </c>
    </row>
    <row r="71" spans="1:15" x14ac:dyDescent="0.2">
      <c r="A71">
        <f>+'1階 計算表'!A75</f>
        <v>0</v>
      </c>
      <c r="B71">
        <f>+'1階 計算表'!H75-'1階 計算表'!D75</f>
        <v>0</v>
      </c>
      <c r="C71">
        <f>+'1階 計算表'!J75-'1階 計算表'!F75</f>
        <v>0</v>
      </c>
      <c r="D71">
        <f t="shared" si="9"/>
        <v>0</v>
      </c>
      <c r="G71" t="e">
        <f>+例!#REF!-例!#REF!</f>
        <v>#REF!</v>
      </c>
      <c r="H71" t="e">
        <f>+例!#REF!-例!#REF!</f>
        <v>#REF!</v>
      </c>
      <c r="I71" t="e">
        <f t="shared" si="17"/>
        <v>#REF!</v>
      </c>
      <c r="M71">
        <f>+'2階 計算表'!H75-'2階 計算表'!D75</f>
        <v>0</v>
      </c>
      <c r="N71">
        <f>+'2階 計算表'!J75-'2階 計算表'!F75</f>
        <v>0</v>
      </c>
      <c r="O71">
        <f t="shared" si="12"/>
        <v>0</v>
      </c>
    </row>
    <row r="72" spans="1:15" x14ac:dyDescent="0.2">
      <c r="A72">
        <f>+'1階 計算表'!A76</f>
        <v>0</v>
      </c>
      <c r="B72">
        <f>+'1階 計算表'!H76-'1階 計算表'!D76</f>
        <v>0</v>
      </c>
      <c r="C72">
        <f>+'1階 計算表'!J76-'1階 計算表'!F76</f>
        <v>0</v>
      </c>
      <c r="D72">
        <f t="shared" si="9"/>
        <v>0</v>
      </c>
      <c r="M72">
        <f>+'2階 計算表'!H76-'2階 計算表'!D76</f>
        <v>0</v>
      </c>
      <c r="N72">
        <f>+'2階 計算表'!J76-'2階 計算表'!F76</f>
        <v>0</v>
      </c>
      <c r="O72">
        <f t="shared" si="12"/>
        <v>0</v>
      </c>
    </row>
    <row r="73" spans="1:15" x14ac:dyDescent="0.2">
      <c r="M73">
        <f>+'2階 計算表'!H77-'2階 計算表'!D77</f>
        <v>0</v>
      </c>
      <c r="N73">
        <f>+'2階 計算表'!J77-'2階 計算表'!F77</f>
        <v>0</v>
      </c>
      <c r="O73">
        <f t="shared" si="12"/>
        <v>0</v>
      </c>
    </row>
    <row r="74" spans="1:15" x14ac:dyDescent="0.2">
      <c r="M74">
        <f>+'2階 計算表'!H78-'2階 計算表'!D78</f>
        <v>0</v>
      </c>
      <c r="N74">
        <f>+'2階 計算表'!J78-'2階 計算表'!F78</f>
        <v>0</v>
      </c>
      <c r="O74">
        <f t="shared" si="12"/>
        <v>0</v>
      </c>
    </row>
    <row r="75" spans="1:15" x14ac:dyDescent="0.2">
      <c r="M75">
        <f>+'2階 計算表'!H79-'2階 計算表'!D79</f>
        <v>0</v>
      </c>
      <c r="N75">
        <f>+'2階 計算表'!J79-'2階 計算表'!F79</f>
        <v>0</v>
      </c>
      <c r="O75">
        <f t="shared" si="12"/>
        <v>0</v>
      </c>
    </row>
    <row r="76" spans="1:15" x14ac:dyDescent="0.2">
      <c r="G76">
        <f>+例!V16-例!R16</f>
        <v>4</v>
      </c>
      <c r="H76">
        <f>+例!X16-例!T16</f>
        <v>-30</v>
      </c>
      <c r="I76">
        <f t="shared" ref="I76" si="18">+IF(H76&gt;0,G76+1,G76)</f>
        <v>4</v>
      </c>
      <c r="M76">
        <f>+'2階 計算表'!H80-'2階 計算表'!D80</f>
        <v>0</v>
      </c>
      <c r="N76">
        <f>+'2階 計算表'!J80-'2階 計算表'!F80</f>
        <v>0</v>
      </c>
      <c r="O76">
        <f t="shared" si="12"/>
        <v>0</v>
      </c>
    </row>
    <row r="77" spans="1:15" x14ac:dyDescent="0.2">
      <c r="G77" t="e">
        <f>+例!#REF!-例!#REF!</f>
        <v>#REF!</v>
      </c>
      <c r="H77" t="e">
        <f>+例!#REF!-例!#REF!</f>
        <v>#REF!</v>
      </c>
      <c r="I77" t="e">
        <f t="shared" ref="I77:I104" si="19">+IF(H77&gt;0,G77+1,G77)</f>
        <v>#REF!</v>
      </c>
      <c r="M77">
        <f>+'2階 計算表'!H81-'2階 計算表'!D81</f>
        <v>0</v>
      </c>
      <c r="N77">
        <f>+'2階 計算表'!J81-'2階 計算表'!F81</f>
        <v>0</v>
      </c>
      <c r="O77">
        <f t="shared" si="12"/>
        <v>0</v>
      </c>
    </row>
    <row r="78" spans="1:15" x14ac:dyDescent="0.2">
      <c r="G78" t="e">
        <f>+例!#REF!-例!#REF!</f>
        <v>#REF!</v>
      </c>
      <c r="H78" t="e">
        <f>+例!#REF!-例!#REF!</f>
        <v>#REF!</v>
      </c>
      <c r="I78" t="e">
        <f t="shared" si="19"/>
        <v>#REF!</v>
      </c>
      <c r="M78">
        <f>+'2階 計算表'!H82-'2階 計算表'!D82</f>
        <v>0</v>
      </c>
      <c r="N78">
        <f>+'2階 計算表'!J82-'2階 計算表'!F82</f>
        <v>0</v>
      </c>
      <c r="O78">
        <f t="shared" si="12"/>
        <v>0</v>
      </c>
    </row>
    <row r="79" spans="1:15" x14ac:dyDescent="0.2">
      <c r="G79" t="e">
        <f>+例!#REF!-例!#REF!</f>
        <v>#REF!</v>
      </c>
      <c r="H79" t="e">
        <f>+例!#REF!-例!#REF!</f>
        <v>#REF!</v>
      </c>
      <c r="I79" t="e">
        <f t="shared" si="19"/>
        <v>#REF!</v>
      </c>
      <c r="M79">
        <f>+'2階 計算表'!H83-'2階 計算表'!D83</f>
        <v>0</v>
      </c>
      <c r="N79">
        <f>+'2階 計算表'!J83-'2階 計算表'!F83</f>
        <v>0</v>
      </c>
      <c r="O79">
        <f t="shared" si="12"/>
        <v>0</v>
      </c>
    </row>
    <row r="80" spans="1:15" x14ac:dyDescent="0.2">
      <c r="G80" t="e">
        <f>+例!#REF!-例!#REF!</f>
        <v>#REF!</v>
      </c>
      <c r="H80" t="e">
        <f>+例!#REF!-例!#REF!</f>
        <v>#REF!</v>
      </c>
      <c r="I80" t="e">
        <f t="shared" si="19"/>
        <v>#REF!</v>
      </c>
      <c r="M80">
        <f>+'2階 計算表'!H84-'2階 計算表'!D84</f>
        <v>0</v>
      </c>
      <c r="N80">
        <f>+'2階 計算表'!J84-'2階 計算表'!F84</f>
        <v>0</v>
      </c>
      <c r="O80">
        <f t="shared" si="12"/>
        <v>0</v>
      </c>
    </row>
    <row r="81" spans="7:15" x14ac:dyDescent="0.2">
      <c r="G81">
        <f>+例!V17-例!R17</f>
        <v>0</v>
      </c>
      <c r="H81">
        <f>+例!X17-例!T17</f>
        <v>0</v>
      </c>
      <c r="I81">
        <f t="shared" si="19"/>
        <v>0</v>
      </c>
      <c r="M81">
        <f>+'2階 計算表'!H85-'2階 計算表'!D85</f>
        <v>0</v>
      </c>
      <c r="N81">
        <f>+'2階 計算表'!J85-'2階 計算表'!F85</f>
        <v>0</v>
      </c>
      <c r="O81">
        <f t="shared" si="12"/>
        <v>0</v>
      </c>
    </row>
    <row r="82" spans="7:15" x14ac:dyDescent="0.2">
      <c r="G82">
        <f>+例!V18-例!R18</f>
        <v>0</v>
      </c>
      <c r="H82">
        <f>+例!X18-例!T18</f>
        <v>0</v>
      </c>
      <c r="I82">
        <f t="shared" si="19"/>
        <v>0</v>
      </c>
      <c r="M82">
        <f>+'2階 計算表'!H86-'2階 計算表'!D86</f>
        <v>0</v>
      </c>
      <c r="N82">
        <f>+'2階 計算表'!J86-'2階 計算表'!F86</f>
        <v>0</v>
      </c>
      <c r="O82">
        <f t="shared" si="12"/>
        <v>0</v>
      </c>
    </row>
    <row r="83" spans="7:15" x14ac:dyDescent="0.2">
      <c r="G83">
        <f>+例!V19-例!R19</f>
        <v>0</v>
      </c>
      <c r="H83">
        <f>+例!X19-例!T19</f>
        <v>0</v>
      </c>
      <c r="I83">
        <f t="shared" si="19"/>
        <v>0</v>
      </c>
      <c r="M83">
        <f>+'2階 計算表'!H87-'2階 計算表'!D87</f>
        <v>0</v>
      </c>
      <c r="N83">
        <f>+'2階 計算表'!J87-'2階 計算表'!F87</f>
        <v>0</v>
      </c>
      <c r="O83">
        <f t="shared" si="12"/>
        <v>0</v>
      </c>
    </row>
    <row r="84" spans="7:15" x14ac:dyDescent="0.2">
      <c r="G84">
        <f>+例!V20-例!R20</f>
        <v>0</v>
      </c>
      <c r="H84">
        <f>+例!X20-例!T20</f>
        <v>0</v>
      </c>
      <c r="I84">
        <f t="shared" si="19"/>
        <v>0</v>
      </c>
      <c r="M84">
        <f>+'2階 計算表'!H88-'2階 計算表'!D88</f>
        <v>0</v>
      </c>
      <c r="N84">
        <f>+'2階 計算表'!J88-'2階 計算表'!F88</f>
        <v>0</v>
      </c>
      <c r="O84">
        <f t="shared" si="12"/>
        <v>0</v>
      </c>
    </row>
    <row r="85" spans="7:15" x14ac:dyDescent="0.2">
      <c r="G85">
        <f>+例!V21-例!R21</f>
        <v>0</v>
      </c>
      <c r="H85">
        <f>+例!X21-例!T21</f>
        <v>0</v>
      </c>
      <c r="I85">
        <f t="shared" si="19"/>
        <v>0</v>
      </c>
    </row>
    <row r="86" spans="7:15" x14ac:dyDescent="0.2">
      <c r="G86">
        <f>+例!V22-例!R22</f>
        <v>0</v>
      </c>
      <c r="H86">
        <f>+例!X22-例!T22</f>
        <v>0</v>
      </c>
      <c r="I86">
        <f t="shared" si="19"/>
        <v>0</v>
      </c>
    </row>
    <row r="87" spans="7:15" x14ac:dyDescent="0.2">
      <c r="G87">
        <f>+例!V23-例!R23</f>
        <v>0</v>
      </c>
      <c r="H87">
        <f>+例!X23-例!T23</f>
        <v>0</v>
      </c>
      <c r="I87">
        <f t="shared" si="19"/>
        <v>0</v>
      </c>
    </row>
    <row r="88" spans="7:15" x14ac:dyDescent="0.2">
      <c r="G88">
        <f>+例!V24-例!R24</f>
        <v>0</v>
      </c>
      <c r="H88">
        <f>+例!X24-例!T24</f>
        <v>0</v>
      </c>
      <c r="I88">
        <f t="shared" si="19"/>
        <v>0</v>
      </c>
    </row>
    <row r="89" spans="7:15" x14ac:dyDescent="0.2">
      <c r="G89">
        <f>+例!V25-例!R25</f>
        <v>0</v>
      </c>
      <c r="H89">
        <f>+例!X25-例!T25</f>
        <v>0</v>
      </c>
      <c r="I89">
        <f t="shared" si="19"/>
        <v>0</v>
      </c>
    </row>
    <row r="90" spans="7:15" x14ac:dyDescent="0.2">
      <c r="G90">
        <f>+例!V26-例!R26</f>
        <v>0</v>
      </c>
      <c r="H90">
        <f>+例!X26-例!T26</f>
        <v>0</v>
      </c>
      <c r="I90">
        <f t="shared" si="19"/>
        <v>0</v>
      </c>
    </row>
    <row r="91" spans="7:15" x14ac:dyDescent="0.2">
      <c r="G91">
        <f>+例!V27-例!R27</f>
        <v>0</v>
      </c>
      <c r="H91">
        <f>+例!X27-例!T27</f>
        <v>0</v>
      </c>
      <c r="I91">
        <f t="shared" si="19"/>
        <v>0</v>
      </c>
    </row>
    <row r="92" spans="7:15" x14ac:dyDescent="0.2">
      <c r="G92">
        <f>+例!V28-例!R28</f>
        <v>0</v>
      </c>
      <c r="H92">
        <f>+例!X28-例!T28</f>
        <v>0</v>
      </c>
      <c r="I92">
        <f t="shared" si="19"/>
        <v>0</v>
      </c>
    </row>
    <row r="93" spans="7:15" x14ac:dyDescent="0.2">
      <c r="G93">
        <f>+例!V29-例!R29</f>
        <v>0</v>
      </c>
      <c r="H93">
        <f>+例!X29-例!T29</f>
        <v>0</v>
      </c>
      <c r="I93">
        <f t="shared" si="19"/>
        <v>0</v>
      </c>
    </row>
    <row r="94" spans="7:15" x14ac:dyDescent="0.2">
      <c r="G94">
        <f>+例!V30-例!R30</f>
        <v>0</v>
      </c>
      <c r="H94">
        <f>+例!X30-例!T30</f>
        <v>0</v>
      </c>
      <c r="I94">
        <f t="shared" si="19"/>
        <v>0</v>
      </c>
    </row>
    <row r="95" spans="7:15" x14ac:dyDescent="0.2">
      <c r="G95">
        <f>+例!V31-例!R31</f>
        <v>0</v>
      </c>
      <c r="H95">
        <f>+例!X31-例!T31</f>
        <v>0</v>
      </c>
      <c r="I95">
        <f t="shared" si="19"/>
        <v>0</v>
      </c>
    </row>
    <row r="96" spans="7:15" x14ac:dyDescent="0.2">
      <c r="G96">
        <f>+例!V32-例!R32</f>
        <v>0</v>
      </c>
      <c r="H96">
        <f>+例!X32-例!T32</f>
        <v>0</v>
      </c>
      <c r="I96">
        <f t="shared" si="19"/>
        <v>0</v>
      </c>
    </row>
    <row r="97" spans="7:9" x14ac:dyDescent="0.2">
      <c r="G97">
        <f>+例!V33-例!R33</f>
        <v>0</v>
      </c>
      <c r="H97">
        <f>+例!X33-例!T33</f>
        <v>0</v>
      </c>
      <c r="I97">
        <f t="shared" si="19"/>
        <v>0</v>
      </c>
    </row>
    <row r="98" spans="7:9" x14ac:dyDescent="0.2">
      <c r="G98">
        <f>+例!V34-例!R34</f>
        <v>0</v>
      </c>
      <c r="H98">
        <f>+例!X34-例!T34</f>
        <v>0</v>
      </c>
      <c r="I98">
        <f t="shared" si="19"/>
        <v>0</v>
      </c>
    </row>
    <row r="99" spans="7:9" x14ac:dyDescent="0.2">
      <c r="G99">
        <f>+例!V35-例!R35</f>
        <v>0</v>
      </c>
      <c r="H99">
        <f>+例!X35-例!T35</f>
        <v>0</v>
      </c>
      <c r="I99">
        <f t="shared" si="19"/>
        <v>0</v>
      </c>
    </row>
    <row r="100" spans="7:9" x14ac:dyDescent="0.2">
      <c r="G100">
        <f>+例!V36-例!R36</f>
        <v>0</v>
      </c>
      <c r="H100">
        <f>+例!X36-例!T36</f>
        <v>0</v>
      </c>
      <c r="I100">
        <f t="shared" si="19"/>
        <v>0</v>
      </c>
    </row>
    <row r="101" spans="7:9" x14ac:dyDescent="0.2">
      <c r="G101">
        <f>+例!V37-例!R37</f>
        <v>0</v>
      </c>
      <c r="H101">
        <f>+例!X37-例!T37</f>
        <v>0</v>
      </c>
      <c r="I101">
        <f t="shared" si="19"/>
        <v>0</v>
      </c>
    </row>
    <row r="102" spans="7:9" x14ac:dyDescent="0.2">
      <c r="G102">
        <f>+例!V38-例!R38</f>
        <v>0</v>
      </c>
      <c r="H102">
        <f>+例!X38-例!T38</f>
        <v>0</v>
      </c>
      <c r="I102">
        <f t="shared" si="19"/>
        <v>0</v>
      </c>
    </row>
    <row r="103" spans="7:9" x14ac:dyDescent="0.2">
      <c r="G103">
        <f>+例!V39-例!R39</f>
        <v>0</v>
      </c>
      <c r="H103">
        <f>+例!X39-例!T39</f>
        <v>0</v>
      </c>
      <c r="I103">
        <f t="shared" si="19"/>
        <v>0</v>
      </c>
    </row>
    <row r="104" spans="7:9" x14ac:dyDescent="0.2">
      <c r="G104">
        <f>+例!V40-例!R40</f>
        <v>0</v>
      </c>
      <c r="H104">
        <f>+例!X40-例!T40</f>
        <v>0</v>
      </c>
      <c r="I104">
        <f t="shared" si="19"/>
        <v>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67"/>
  <sheetViews>
    <sheetView topLeftCell="J1" workbookViewId="0">
      <selection activeCell="AA3" sqref="AA3"/>
    </sheetView>
  </sheetViews>
  <sheetFormatPr defaultRowHeight="13.2" x14ac:dyDescent="0.2"/>
  <cols>
    <col min="1" max="1" width="17.109375" customWidth="1"/>
    <col min="2" max="2" width="12.109375" customWidth="1"/>
    <col min="3" max="3" width="13.77734375" customWidth="1"/>
    <col min="4" max="4" width="3.6640625" customWidth="1"/>
    <col min="5" max="5" width="1.6640625" customWidth="1"/>
    <col min="6" max="6" width="3.6640625" customWidth="1"/>
    <col min="7" max="7" width="3.109375" customWidth="1"/>
    <col min="8" max="8" width="3.6640625" customWidth="1"/>
    <col min="9" max="9" width="1.6640625" customWidth="1"/>
    <col min="10" max="11" width="3.6640625" customWidth="1"/>
    <col min="13" max="13" width="9" style="3"/>
    <col min="14" max="16" width="4.33203125" customWidth="1"/>
    <col min="17" max="17" width="17.109375" customWidth="1"/>
    <col min="18" max="18" width="12.109375" customWidth="1"/>
    <col min="19" max="19" width="13.6640625" customWidth="1"/>
    <col min="20" max="20" width="3.6640625" customWidth="1"/>
    <col min="21" max="21" width="1.6640625" customWidth="1"/>
    <col min="22" max="22" width="3.6640625" customWidth="1"/>
    <col min="23" max="23" width="3.109375" customWidth="1"/>
    <col min="24" max="24" width="3.6640625" customWidth="1"/>
    <col min="25" max="25" width="1.6640625" customWidth="1"/>
    <col min="26" max="27" width="3.6640625" customWidth="1"/>
    <col min="30" max="30" width="4.33203125" customWidth="1"/>
    <col min="31" max="33" width="4.6640625" customWidth="1"/>
  </cols>
  <sheetData>
    <row r="1" spans="1:33" x14ac:dyDescent="0.2">
      <c r="A1" s="2" t="s">
        <v>41</v>
      </c>
      <c r="B1" s="2"/>
      <c r="AE1" s="3"/>
      <c r="AF1" s="3"/>
      <c r="AG1" s="3"/>
    </row>
    <row r="2" spans="1:33" x14ac:dyDescent="0.2">
      <c r="AE2" s="3"/>
      <c r="AF2" s="3"/>
      <c r="AG2" s="3"/>
    </row>
    <row r="3" spans="1:33" x14ac:dyDescent="0.2">
      <c r="A3" t="str">
        <f>+'1階 計算表'!A7</f>
        <v>大ホール</v>
      </c>
      <c r="B3" s="3" t="str">
        <f>IF(+'1階 計算表'!B7="","",'1階 計算表'!B7)</f>
        <v>１時間単位</v>
      </c>
      <c r="C3" s="3" t="str">
        <f>IF(+'1階 計算表'!C7="","",'1階 計算表'!C7)</f>
        <v>　8：30～22：00</v>
      </c>
      <c r="D3" s="3" t="str">
        <f>IF(+'1階 計算表'!D7="","",'1階 計算表'!D7)</f>
        <v/>
      </c>
      <c r="E3" s="3" t="str">
        <f>IF(+'1階 計算表'!E7="","",'1階 計算表'!E7)</f>
        <v>：</v>
      </c>
      <c r="F3" s="3" t="str">
        <f>IF(+'1階 計算表'!F7="","",'1階 計算表'!F7)</f>
        <v/>
      </c>
      <c r="G3" s="3" t="str">
        <f>IF(+'1階 計算表'!G7="","",'1階 計算表'!G7)</f>
        <v>～</v>
      </c>
      <c r="H3" s="3" t="str">
        <f>IF(+'1階 計算表'!H7="","",'1階 計算表'!H7)</f>
        <v/>
      </c>
      <c r="I3" s="3" t="str">
        <f>IF(+'1階 計算表'!I7="","",'1階 計算表'!I7)</f>
        <v>：</v>
      </c>
      <c r="J3" s="3" t="str">
        <f>IF(+'1階 計算表'!J7="","",'1階 計算表'!J7)</f>
        <v/>
      </c>
      <c r="K3" s="3">
        <f>IF(+'1階 計算表'!K7="","",'1階 計算表'!K7)</f>
        <v>0</v>
      </c>
      <c r="L3" s="3">
        <f>IF(+'1階 計算表'!L7="","",'1階 計算表'!L7)</f>
        <v>4810</v>
      </c>
      <c r="M3" s="3">
        <f>IF(+'1階 計算表'!M7="","",'1階 計算表'!M7)</f>
        <v>0</v>
      </c>
      <c r="N3" s="3">
        <f>+IF(M3=0,0,1)</f>
        <v>0</v>
      </c>
      <c r="O3" s="3">
        <f>+N3</f>
        <v>0</v>
      </c>
      <c r="P3" s="3"/>
      <c r="Q3" t="str">
        <f>+'2階 計算表'!A7</f>
        <v>集会室</v>
      </c>
      <c r="R3" t="str">
        <f>IF('2階 計算表'!B7="","",'2階 計算表'!B7)</f>
        <v>１時間単位</v>
      </c>
      <c r="S3" t="str">
        <f>IF('2階 計算表'!C7="","",'2階 計算表'!C7)</f>
        <v>　8：30～22：00</v>
      </c>
      <c r="T3" t="str">
        <f>IF('2階 計算表'!D7="","",'2階 計算表'!D7)</f>
        <v/>
      </c>
      <c r="U3" t="str">
        <f>IF('2階 計算表'!E7="","",'2階 計算表'!E7)</f>
        <v>：</v>
      </c>
      <c r="V3" t="str">
        <f>IF('2階 計算表'!F7="","",'2階 計算表'!F7)</f>
        <v/>
      </c>
      <c r="W3" t="str">
        <f>IF('2階 計算表'!G7="","",'2階 計算表'!G7)</f>
        <v>～</v>
      </c>
      <c r="X3" t="str">
        <f>IF('2階 計算表'!H7="","",'2階 計算表'!H7)</f>
        <v/>
      </c>
      <c r="Y3" t="str">
        <f>IF('2階 計算表'!I7="","",'2階 計算表'!I7)</f>
        <v>：</v>
      </c>
      <c r="Z3" t="str">
        <f>IF('2階 計算表'!J7="","",'2階 計算表'!J7)</f>
        <v/>
      </c>
      <c r="AA3">
        <f>IF('2階 計算表'!K7="","",'2階 計算表'!K7)</f>
        <v>0</v>
      </c>
      <c r="AB3">
        <f>IF('2階 計算表'!L7="","",'2階 計算表'!L7)</f>
        <v>1570</v>
      </c>
      <c r="AC3">
        <f>IF('2階 計算表'!M7="","",'2階 計算表'!M7)</f>
        <v>0</v>
      </c>
      <c r="AD3" s="3">
        <f>+IF(AC3=0,0,1)</f>
        <v>0</v>
      </c>
      <c r="AE3" s="3">
        <f>+AD3</f>
        <v>0</v>
      </c>
      <c r="AF3" s="3"/>
      <c r="AG3" s="3">
        <f>IF(AE3=0,0,IF(AF2=0,0,2))</f>
        <v>0</v>
      </c>
    </row>
    <row r="4" spans="1:33" x14ac:dyDescent="0.2">
      <c r="A4" t="str">
        <f>+'1階 計算表'!A8</f>
        <v>ステージのみ利用</v>
      </c>
      <c r="B4" s="3" t="str">
        <f>IF(+'1階 計算表'!B8="","",'1階 計算表'!B8)</f>
        <v>１時間単位</v>
      </c>
      <c r="C4" s="3" t="str">
        <f>IF(+'1階 計算表'!C8="","",'1階 計算表'!C8)</f>
        <v>8：30～22：00</v>
      </c>
      <c r="D4" s="3" t="str">
        <f>IF(+'1階 計算表'!D8="","",'1階 計算表'!D8)</f>
        <v/>
      </c>
      <c r="E4" s="3" t="str">
        <f>IF(+'1階 計算表'!E8="","",'1階 計算表'!E8)</f>
        <v>：</v>
      </c>
      <c r="F4" s="3" t="str">
        <f>IF(+'1階 計算表'!F8="","",'1階 計算表'!F8)</f>
        <v/>
      </c>
      <c r="G4" s="3" t="str">
        <f>IF(+'1階 計算表'!G8="","",'1階 計算表'!G8)</f>
        <v>～</v>
      </c>
      <c r="H4" s="3" t="str">
        <f>IF(+'1階 計算表'!H8="","",'1階 計算表'!H8)</f>
        <v/>
      </c>
      <c r="I4" s="3" t="str">
        <f>IF(+'1階 計算表'!I8="","",'1階 計算表'!I8)</f>
        <v>：</v>
      </c>
      <c r="J4" s="3" t="str">
        <f>IF(+'1階 計算表'!J8="","",'1階 計算表'!J8)</f>
        <v/>
      </c>
      <c r="K4" s="3">
        <f>IF(+'1階 計算表'!K8="","",'1階 計算表'!K8)</f>
        <v>0</v>
      </c>
      <c r="L4" s="3">
        <f>IF(+'1階 計算表'!L8="","",'1階 計算表'!L8)</f>
        <v>1360</v>
      </c>
      <c r="M4" s="3">
        <f>IF(+'1階 計算表'!M8="","",'1階 計算表'!M8)</f>
        <v>0</v>
      </c>
      <c r="N4" s="3">
        <f t="shared" ref="N4:N5" si="0">+IF(M4=0,0,1)</f>
        <v>0</v>
      </c>
      <c r="O4" s="3">
        <f t="shared" ref="O4:O5" si="1">+N4</f>
        <v>0</v>
      </c>
      <c r="P4" s="3">
        <f>IF(N4=0,0,IF(#REF!=0,"",2))</f>
        <v>0</v>
      </c>
      <c r="R4" t="str">
        <f>IF('2階 計算表'!B8="","",'2階 計算表'!B8)</f>
        <v/>
      </c>
      <c r="S4" t="str">
        <f>IF('2階 計算表'!C8="","",'2階 計算表'!C8)</f>
        <v/>
      </c>
      <c r="T4" t="str">
        <f>IF('2階 計算表'!D8="","",'2階 計算表'!D8)</f>
        <v/>
      </c>
      <c r="U4" t="str">
        <f>IF('2階 計算表'!E8="","",'2階 計算表'!E8)</f>
        <v/>
      </c>
      <c r="V4" t="str">
        <f>IF('2階 計算表'!F8="","",'2階 計算表'!F8)</f>
        <v/>
      </c>
      <c r="W4" t="str">
        <f>IF('2階 計算表'!G8="","",'2階 計算表'!G8)</f>
        <v/>
      </c>
      <c r="X4" t="str">
        <f>IF('2階 計算表'!H8="","",'2階 計算表'!H8)</f>
        <v/>
      </c>
      <c r="Y4" t="str">
        <f>IF('2階 計算表'!I8="","",'2階 計算表'!I8)</f>
        <v/>
      </c>
      <c r="Z4" t="str">
        <f>IF('2階 計算表'!J8="","",'2階 計算表'!J8)</f>
        <v/>
      </c>
      <c r="AA4" t="str">
        <f>IF('2階 計算表'!K8="","",'2階 計算表'!K8)</f>
        <v/>
      </c>
      <c r="AB4" t="str">
        <f>IF('2階 計算表'!L8="","",'2階 計算表'!L8)</f>
        <v/>
      </c>
      <c r="AC4" t="str">
        <f>IF('2階 計算表'!M8="","",'2階 計算表'!M8)</f>
        <v/>
      </c>
      <c r="AD4" s="3"/>
    </row>
    <row r="5" spans="1:33" x14ac:dyDescent="0.2">
      <c r="A5" t="str">
        <f>+'1階 計算表'!A9</f>
        <v>大ホール空調</v>
      </c>
      <c r="B5" s="3" t="str">
        <f>IF(+'1階 計算表'!B9="","",'1階 計算表'!B9)</f>
        <v>１時間単位</v>
      </c>
      <c r="C5" s="3" t="str">
        <f>IF(+'1階 計算表'!C9="","",'1階 計算表'!C9)</f>
        <v>8：30～22：00</v>
      </c>
      <c r="D5" s="3">
        <f>IF(+'1階 計算表'!D9="","",'1階 計算表'!D9)</f>
        <v>8</v>
      </c>
      <c r="E5" s="3" t="str">
        <f>IF(+'1階 計算表'!E9="","",'1階 計算表'!E9)</f>
        <v>：</v>
      </c>
      <c r="F5" s="3">
        <f>IF(+'1階 計算表'!F9="","",'1階 計算表'!F9)</f>
        <v>30</v>
      </c>
      <c r="G5" s="3" t="str">
        <f>IF(+'1階 計算表'!G9="","",'1階 計算表'!G9)</f>
        <v>～</v>
      </c>
      <c r="H5" s="3">
        <f>IF(+'1階 計算表'!H9="","",'1階 計算表'!H9)</f>
        <v>16</v>
      </c>
      <c r="I5" s="3" t="str">
        <f>IF(+'1階 計算表'!I9="","",'1階 計算表'!I9)</f>
        <v>：</v>
      </c>
      <c r="J5" s="3">
        <f>IF(+'1階 計算表'!J9="","",'1階 計算表'!J9)</f>
        <v>0</v>
      </c>
      <c r="K5" s="3">
        <f>IF(+'1階 計算表'!K9="","",'1階 計算表'!K9)</f>
        <v>8</v>
      </c>
      <c r="L5" s="3">
        <f>IF(+'1階 計算表'!L9="","",'1階 計算表'!L9)</f>
        <v>1360</v>
      </c>
      <c r="M5" s="3">
        <f>IF(+'1階 計算表'!M9="","",'1階 計算表'!M9)</f>
        <v>10880</v>
      </c>
      <c r="N5" s="3">
        <f t="shared" si="0"/>
        <v>1</v>
      </c>
      <c r="O5" s="3">
        <f t="shared" si="1"/>
        <v>1</v>
      </c>
      <c r="P5" s="3" t="str">
        <f t="shared" ref="P5" si="2">IF(N5=0,0,IF(O4=0,"",2))</f>
        <v/>
      </c>
      <c r="Q5" t="str">
        <f>+'2階 計算表'!A9</f>
        <v>調理室</v>
      </c>
      <c r="R5" t="str">
        <f>IF('2階 計算表'!B9="","",'2階 計算表'!B9)</f>
        <v>１時間単位</v>
      </c>
      <c r="S5" t="str">
        <f>IF('2階 計算表'!C9="","",'2階 計算表'!C9)</f>
        <v>8：30～22：00</v>
      </c>
      <c r="T5" t="str">
        <f>IF('2階 計算表'!D9="","",'2階 計算表'!D9)</f>
        <v/>
      </c>
      <c r="U5" t="str">
        <f>IF('2階 計算表'!E9="","",'2階 計算表'!E9)</f>
        <v>：</v>
      </c>
      <c r="V5" t="str">
        <f>IF('2階 計算表'!F9="","",'2階 計算表'!F9)</f>
        <v/>
      </c>
      <c r="W5" t="str">
        <f>IF('2階 計算表'!G9="","",'2階 計算表'!G9)</f>
        <v>～</v>
      </c>
      <c r="X5" t="str">
        <f>IF('2階 計算表'!H9="","",'2階 計算表'!H9)</f>
        <v/>
      </c>
      <c r="Y5" t="str">
        <f>IF('2階 計算表'!I9="","",'2階 計算表'!I9)</f>
        <v>：</v>
      </c>
      <c r="Z5" t="str">
        <f>IF('2階 計算表'!J9="","",'2階 計算表'!J9)</f>
        <v/>
      </c>
      <c r="AA5">
        <f>IF('2階 計算表'!K9="","",'2階 計算表'!K9)</f>
        <v>0</v>
      </c>
      <c r="AB5">
        <f>IF('2階 計算表'!L9="","",'2階 計算表'!L9)</f>
        <v>470</v>
      </c>
      <c r="AC5">
        <f>IF('2階 計算表'!M9="","",'2階 計算表'!M9)</f>
        <v>0</v>
      </c>
      <c r="AD5" s="3">
        <f>+IF(AC5=0,0,1)</f>
        <v>0</v>
      </c>
      <c r="AE5" s="3">
        <f>+AD5</f>
        <v>0</v>
      </c>
      <c r="AF5" s="3"/>
    </row>
    <row r="6" spans="1:33" x14ac:dyDescent="0.2">
      <c r="B6" s="3" t="str">
        <f>IF(+'1階 計算表'!B10="","",'1階 計算表'!B10)</f>
        <v/>
      </c>
      <c r="C6" s="3" t="str">
        <f>IF(+'1階 計算表'!C10="","",'1階 計算表'!C10)</f>
        <v/>
      </c>
      <c r="D6" s="3" t="str">
        <f>IF(+'1階 計算表'!D10="","",'1階 計算表'!D10)</f>
        <v/>
      </c>
      <c r="E6" s="3" t="str">
        <f>IF(+'1階 計算表'!E10="","",'1階 計算表'!E10)</f>
        <v/>
      </c>
      <c r="F6" s="3" t="str">
        <f>IF(+'1階 計算表'!F10="","",'1階 計算表'!F10)</f>
        <v/>
      </c>
      <c r="G6" s="3" t="str">
        <f>IF(+'1階 計算表'!G10="","",'1階 計算表'!G10)</f>
        <v/>
      </c>
      <c r="H6" s="3" t="str">
        <f>IF(+'1階 計算表'!H10="","",'1階 計算表'!H10)</f>
        <v/>
      </c>
      <c r="I6" s="3" t="str">
        <f>IF(+'1階 計算表'!I10="","",'1階 計算表'!I10)</f>
        <v/>
      </c>
      <c r="J6" s="3" t="str">
        <f>IF(+'1階 計算表'!J10="","",'1階 計算表'!J10)</f>
        <v/>
      </c>
      <c r="K6" s="3" t="str">
        <f>IF(+'1階 計算表'!K10="","",'1階 計算表'!K10)</f>
        <v/>
      </c>
      <c r="L6" s="3" t="str">
        <f>IF(+'1階 計算表'!L10="","",'1階 計算表'!L10)</f>
        <v/>
      </c>
      <c r="M6" s="3" t="str">
        <f>IF(+'1階 計算表'!M10="","",'1階 計算表'!M10)</f>
        <v/>
      </c>
      <c r="N6" s="3"/>
      <c r="O6" s="3"/>
      <c r="R6" t="str">
        <f>IF('2階 計算表'!B10="","",'2階 計算表'!B10)</f>
        <v/>
      </c>
      <c r="S6" t="str">
        <f>IF('2階 計算表'!C10="","",'2階 計算表'!C10)</f>
        <v/>
      </c>
      <c r="T6" t="str">
        <f>IF('2階 計算表'!D10="","",'2階 計算表'!D10)</f>
        <v/>
      </c>
      <c r="U6" t="str">
        <f>IF('2階 計算表'!E10="","",'2階 計算表'!E10)</f>
        <v/>
      </c>
      <c r="V6" t="str">
        <f>IF('2階 計算表'!F10="","",'2階 計算表'!F10)</f>
        <v/>
      </c>
      <c r="W6" t="str">
        <f>IF('2階 計算表'!G10="","",'2階 計算表'!G10)</f>
        <v/>
      </c>
      <c r="X6" t="str">
        <f>IF('2階 計算表'!H10="","",'2階 計算表'!H10)</f>
        <v/>
      </c>
      <c r="Y6" t="str">
        <f>IF('2階 計算表'!I10="","",'2階 計算表'!I10)</f>
        <v/>
      </c>
      <c r="Z6" t="str">
        <f>IF('2階 計算表'!J10="","",'2階 計算表'!J10)</f>
        <v/>
      </c>
      <c r="AA6" t="str">
        <f>IF('2階 計算表'!K10="","",'2階 計算表'!K10)</f>
        <v/>
      </c>
      <c r="AB6" t="str">
        <f>IF('2階 計算表'!L10="","",'2階 計算表'!L10)</f>
        <v/>
      </c>
      <c r="AC6" t="str">
        <f>IF('2階 計算表'!M10="","",'2階 計算表'!M10)</f>
        <v/>
      </c>
      <c r="AD6" s="3"/>
    </row>
    <row r="7" spans="1:33" x14ac:dyDescent="0.2">
      <c r="A7" t="str">
        <f>+'1階 計算表'!A11</f>
        <v>保養室</v>
      </c>
      <c r="B7" s="3" t="str">
        <f>IF(+'1階 計算表'!B11="","",'1階 計算表'!B11)</f>
        <v>１時間単位</v>
      </c>
      <c r="C7" s="3" t="str">
        <f>IF(+'1階 計算表'!C11="","",'1階 計算表'!C11)</f>
        <v>　8：30～22：00</v>
      </c>
      <c r="D7" s="3" t="str">
        <f>IF(+'1階 計算表'!D11="","",'1階 計算表'!D11)</f>
        <v/>
      </c>
      <c r="E7" s="3" t="str">
        <f>IF(+'1階 計算表'!E11="","",'1階 計算表'!E11)</f>
        <v>：</v>
      </c>
      <c r="F7" s="3" t="str">
        <f>IF(+'1階 計算表'!F11="","",'1階 計算表'!F11)</f>
        <v/>
      </c>
      <c r="G7" s="3" t="str">
        <f>IF(+'1階 計算表'!G11="","",'1階 計算表'!G11)</f>
        <v>～</v>
      </c>
      <c r="H7" s="3" t="str">
        <f>IF(+'1階 計算表'!H11="","",'1階 計算表'!H11)</f>
        <v/>
      </c>
      <c r="I7" s="3" t="str">
        <f>IF(+'1階 計算表'!I11="","",'1階 計算表'!I11)</f>
        <v>：</v>
      </c>
      <c r="J7" s="3" t="str">
        <f>IF(+'1階 計算表'!J11="","",'1階 計算表'!J11)</f>
        <v/>
      </c>
      <c r="K7" s="3">
        <f>IF(+'1階 計算表'!K11="","",'1階 計算表'!K11)</f>
        <v>0</v>
      </c>
      <c r="L7" s="3">
        <f>IF(+'1階 計算表'!L11="","",'1階 計算表'!L11)</f>
        <v>470</v>
      </c>
      <c r="M7" s="3">
        <f>IF(+'1階 計算表'!M11="","",'1階 計算表'!M11)</f>
        <v>0</v>
      </c>
      <c r="N7" s="3">
        <f>+IF(M7=0,0,1)</f>
        <v>0</v>
      </c>
      <c r="O7" s="3">
        <f>+N7</f>
        <v>0</v>
      </c>
      <c r="P7" s="3"/>
      <c r="Q7" t="str">
        <f>+'2階 計算表'!A11</f>
        <v>青年研修室</v>
      </c>
      <c r="R7" t="str">
        <f>IF('2階 計算表'!B11="","",'2階 計算表'!B11)</f>
        <v>１時間単位</v>
      </c>
      <c r="S7" t="str">
        <f>IF('2階 計算表'!C11="","",'2階 計算表'!C11)</f>
        <v>　8：30～22：00</v>
      </c>
      <c r="T7" t="str">
        <f>IF('2階 計算表'!D11="","",'2階 計算表'!D11)</f>
        <v/>
      </c>
      <c r="U7" t="str">
        <f>IF('2階 計算表'!E11="","",'2階 計算表'!E11)</f>
        <v>：</v>
      </c>
      <c r="V7" t="str">
        <f>IF('2階 計算表'!F11="","",'2階 計算表'!F11)</f>
        <v/>
      </c>
      <c r="W7" t="str">
        <f>IF('2階 計算表'!G11="","",'2階 計算表'!G11)</f>
        <v>～</v>
      </c>
      <c r="X7" t="str">
        <f>IF('2階 計算表'!H11="","",'2階 計算表'!H11)</f>
        <v/>
      </c>
      <c r="Y7" t="str">
        <f>IF('2階 計算表'!I11="","",'2階 計算表'!I11)</f>
        <v>：</v>
      </c>
      <c r="Z7" t="str">
        <f>IF('2階 計算表'!J11="","",'2階 計算表'!J11)</f>
        <v/>
      </c>
      <c r="AA7">
        <f>IF('2階 計算表'!K11="","",'2階 計算表'!K11)</f>
        <v>0</v>
      </c>
      <c r="AB7">
        <f>IF('2階 計算表'!L11="","",'2階 計算表'!L11)</f>
        <v>470</v>
      </c>
      <c r="AC7">
        <f>IF('2階 計算表'!M11="","",'2階 計算表'!M11)</f>
        <v>0</v>
      </c>
      <c r="AD7" s="3">
        <f>+IF(AC7=0,0,1)</f>
        <v>0</v>
      </c>
      <c r="AE7" s="3">
        <f>+AD7</f>
        <v>0</v>
      </c>
      <c r="AF7" s="3"/>
    </row>
    <row r="8" spans="1:33" x14ac:dyDescent="0.2">
      <c r="B8" s="3" t="str">
        <f>IF(+'1階 計算表'!B12="","",'1階 計算表'!B12)</f>
        <v/>
      </c>
      <c r="C8" s="3" t="str">
        <f>IF(+'1階 計算表'!C12="","",'1階 計算表'!C12)</f>
        <v/>
      </c>
      <c r="D8" s="3" t="str">
        <f>IF(+'1階 計算表'!D12="","",'1階 計算表'!D12)</f>
        <v/>
      </c>
      <c r="E8" s="3" t="str">
        <f>IF(+'1階 計算表'!E12="","",'1階 計算表'!E12)</f>
        <v/>
      </c>
      <c r="F8" s="3" t="str">
        <f>IF(+'1階 計算表'!F12="","",'1階 計算表'!F12)</f>
        <v/>
      </c>
      <c r="G8" s="3" t="str">
        <f>IF(+'1階 計算表'!G12="","",'1階 計算表'!G12)</f>
        <v/>
      </c>
      <c r="H8" s="3" t="str">
        <f>IF(+'1階 計算表'!H12="","",'1階 計算表'!H12)</f>
        <v/>
      </c>
      <c r="I8" s="3" t="str">
        <f>IF(+'1階 計算表'!I12="","",'1階 計算表'!I12)</f>
        <v/>
      </c>
      <c r="J8" s="3" t="str">
        <f>IF(+'1階 計算表'!J12="","",'1階 計算表'!J12)</f>
        <v/>
      </c>
      <c r="K8" s="3" t="str">
        <f>IF(+'1階 計算表'!K12="","",'1階 計算表'!K12)</f>
        <v/>
      </c>
      <c r="L8" s="3" t="str">
        <f>IF(+'1階 計算表'!L12="","",'1階 計算表'!L12)</f>
        <v/>
      </c>
      <c r="M8" s="3" t="str">
        <f>IF(+'1階 計算表'!M12="","",'1階 計算表'!M12)</f>
        <v/>
      </c>
      <c r="N8" s="3"/>
      <c r="O8" s="3"/>
      <c r="R8" t="str">
        <f>IF('2階 計算表'!B12="","",'2階 計算表'!B12)</f>
        <v/>
      </c>
      <c r="S8" t="str">
        <f>IF('2階 計算表'!C12="","",'2階 計算表'!C12)</f>
        <v/>
      </c>
      <c r="T8" t="str">
        <f>IF('2階 計算表'!D12="","",'2階 計算表'!D12)</f>
        <v/>
      </c>
      <c r="U8" t="str">
        <f>IF('2階 計算表'!E12="","",'2階 計算表'!E12)</f>
        <v/>
      </c>
      <c r="V8" t="str">
        <f>IF('2階 計算表'!F12="","",'2階 計算表'!F12)</f>
        <v/>
      </c>
      <c r="W8" t="str">
        <f>IF('2階 計算表'!G12="","",'2階 計算表'!G12)</f>
        <v/>
      </c>
      <c r="X8" t="str">
        <f>IF('2階 計算表'!H12="","",'2階 計算表'!H12)</f>
        <v/>
      </c>
      <c r="Y8" t="str">
        <f>IF('2階 計算表'!I12="","",'2階 計算表'!I12)</f>
        <v/>
      </c>
      <c r="Z8" t="str">
        <f>IF('2階 計算表'!J12="","",'2階 計算表'!J12)</f>
        <v/>
      </c>
      <c r="AA8" t="str">
        <f>IF('2階 計算表'!K12="","",'2階 計算表'!K12)</f>
        <v/>
      </c>
      <c r="AB8" t="str">
        <f>IF('2階 計算表'!L12="","",'2階 計算表'!L12)</f>
        <v/>
      </c>
      <c r="AC8" t="str">
        <f>IF('2階 計算表'!M12="","",'2階 計算表'!M12)</f>
        <v/>
      </c>
      <c r="AD8" s="3"/>
    </row>
    <row r="9" spans="1:33" x14ac:dyDescent="0.2">
      <c r="A9" t="str">
        <f>+'1階 計算表'!A13</f>
        <v>娯楽室</v>
      </c>
      <c r="B9" s="3" t="str">
        <f>IF(+'1階 計算表'!B13="","",'1階 計算表'!B13)</f>
        <v>１時間単位</v>
      </c>
      <c r="C9" s="3" t="str">
        <f>IF(+'1階 計算表'!C13="","",'1階 計算表'!C13)</f>
        <v>　8：30～22：00</v>
      </c>
      <c r="D9" s="3" t="str">
        <f>IF(+'1階 計算表'!D13="","",'1階 計算表'!D13)</f>
        <v/>
      </c>
      <c r="E9" s="3" t="str">
        <f>IF(+'1階 計算表'!E13="","",'1階 計算表'!E13)</f>
        <v>：</v>
      </c>
      <c r="F9" s="3" t="str">
        <f>IF(+'1階 計算表'!F13="","",'1階 計算表'!F13)</f>
        <v/>
      </c>
      <c r="G9" s="3" t="str">
        <f>IF(+'1階 計算表'!G13="","",'1階 計算表'!G13)</f>
        <v>～</v>
      </c>
      <c r="H9" s="3" t="str">
        <f>IF(+'1階 計算表'!H13="","",'1階 計算表'!H13)</f>
        <v/>
      </c>
      <c r="I9" s="3" t="str">
        <f>IF(+'1階 計算表'!I13="","",'1階 計算表'!I13)</f>
        <v>：</v>
      </c>
      <c r="J9" s="3" t="str">
        <f>IF(+'1階 計算表'!J13="","",'1階 計算表'!J13)</f>
        <v/>
      </c>
      <c r="K9" s="3">
        <f>IF(+'1階 計算表'!K13="","",'1階 計算表'!K13)</f>
        <v>0</v>
      </c>
      <c r="L9" s="3">
        <f>IF(+'1階 計算表'!L13="","",'1階 計算表'!L13)</f>
        <v>470</v>
      </c>
      <c r="M9" s="3">
        <f>IF(+'1階 計算表'!M13="","",'1階 計算表'!M13)</f>
        <v>0</v>
      </c>
      <c r="N9" s="3">
        <f>+IF(M9=0,0,1)</f>
        <v>0</v>
      </c>
      <c r="O9" s="3">
        <f>+N9</f>
        <v>0</v>
      </c>
      <c r="P9" s="3"/>
      <c r="Q9" t="str">
        <f>+'2階 計算表'!A13</f>
        <v>展示ホール</v>
      </c>
      <c r="R9" t="str">
        <f>IF('2階 計算表'!B13="","",'2階 計算表'!B13)</f>
        <v>１時間単位</v>
      </c>
      <c r="S9" t="str">
        <f>IF('2階 計算表'!C13="","",'2階 計算表'!C13)</f>
        <v>　8：30～22：00</v>
      </c>
      <c r="T9" t="str">
        <f>IF('2階 計算表'!D13="","",'2階 計算表'!D13)</f>
        <v/>
      </c>
      <c r="U9" t="str">
        <f>IF('2階 計算表'!E13="","",'2階 計算表'!E13)</f>
        <v>：</v>
      </c>
      <c r="V9" t="str">
        <f>IF('2階 計算表'!F13="","",'2階 計算表'!F13)</f>
        <v/>
      </c>
      <c r="W9" t="str">
        <f>IF('2階 計算表'!G13="","",'2階 計算表'!G13)</f>
        <v>～</v>
      </c>
      <c r="X9" t="str">
        <f>IF('2階 計算表'!H13="","",'2階 計算表'!H13)</f>
        <v/>
      </c>
      <c r="Y9" t="str">
        <f>IF('2階 計算表'!I13="","",'2階 計算表'!I13)</f>
        <v>：</v>
      </c>
      <c r="Z9" t="str">
        <f>IF('2階 計算表'!J13="","",'2階 計算表'!J13)</f>
        <v/>
      </c>
      <c r="AA9">
        <f>IF('2階 計算表'!K13="","",'2階 計算表'!K13)</f>
        <v>0</v>
      </c>
      <c r="AB9">
        <f>IF('2階 計算表'!L13="","",'2階 計算表'!L13)</f>
        <v>470</v>
      </c>
      <c r="AC9">
        <f>IF('2階 計算表'!M13="","",'2階 計算表'!M13)</f>
        <v>0</v>
      </c>
      <c r="AD9" s="3">
        <f>+IF(AC9=0,0,1)</f>
        <v>0</v>
      </c>
      <c r="AE9" s="3">
        <f>+AD9</f>
        <v>0</v>
      </c>
      <c r="AF9" s="3"/>
    </row>
    <row r="10" spans="1:33" x14ac:dyDescent="0.2">
      <c r="B10" s="3" t="str">
        <f>IF(+'1階 計算表'!B14="","",'1階 計算表'!B14)</f>
        <v/>
      </c>
      <c r="C10" s="3" t="str">
        <f>IF(+'1階 計算表'!C14="","",'1階 計算表'!C14)</f>
        <v/>
      </c>
      <c r="D10" s="3" t="str">
        <f>IF(+'1階 計算表'!D14="","",'1階 計算表'!D14)</f>
        <v/>
      </c>
      <c r="E10" s="3" t="str">
        <f>IF(+'1階 計算表'!E14="","",'1階 計算表'!E14)</f>
        <v/>
      </c>
      <c r="F10" s="3" t="str">
        <f>IF(+'1階 計算表'!F14="","",'1階 計算表'!F14)</f>
        <v/>
      </c>
      <c r="G10" s="3" t="str">
        <f>IF(+'1階 計算表'!G14="","",'1階 計算表'!G14)</f>
        <v/>
      </c>
      <c r="H10" s="3" t="str">
        <f>IF(+'1階 計算表'!H14="","",'1階 計算表'!H14)</f>
        <v/>
      </c>
      <c r="I10" s="3" t="str">
        <f>IF(+'1階 計算表'!I14="","",'1階 計算表'!I14)</f>
        <v/>
      </c>
      <c r="J10" s="3" t="str">
        <f>IF(+'1階 計算表'!J14="","",'1階 計算表'!J14)</f>
        <v/>
      </c>
      <c r="K10" s="3" t="str">
        <f>IF(+'1階 計算表'!K14="","",'1階 計算表'!K14)</f>
        <v/>
      </c>
      <c r="L10" s="3" t="str">
        <f>IF(+'1階 計算表'!L14="","",'1階 計算表'!L14)</f>
        <v/>
      </c>
      <c r="M10" s="3" t="str">
        <f>IF(+'1階 計算表'!M14="","",'1階 計算表'!M14)</f>
        <v/>
      </c>
      <c r="N10" s="3"/>
      <c r="O10" s="3"/>
      <c r="R10" t="str">
        <f>IF('2階 計算表'!B14="","",'2階 計算表'!B14)</f>
        <v/>
      </c>
      <c r="S10" t="str">
        <f>IF('2階 計算表'!C14="","",'2階 計算表'!C14)</f>
        <v/>
      </c>
      <c r="T10" t="str">
        <f>IF('2階 計算表'!D14="","",'2階 計算表'!D14)</f>
        <v/>
      </c>
      <c r="U10" t="str">
        <f>IF('2階 計算表'!E14="","",'2階 計算表'!E14)</f>
        <v/>
      </c>
      <c r="V10" t="str">
        <f>IF('2階 計算表'!F14="","",'2階 計算表'!F14)</f>
        <v/>
      </c>
      <c r="W10" t="str">
        <f>IF('2階 計算表'!G14="","",'2階 計算表'!G14)</f>
        <v/>
      </c>
      <c r="X10" t="str">
        <f>IF('2階 計算表'!H14="","",'2階 計算表'!H14)</f>
        <v/>
      </c>
      <c r="Y10" t="str">
        <f>IF('2階 計算表'!I14="","",'2階 計算表'!I14)</f>
        <v/>
      </c>
      <c r="Z10" t="str">
        <f>IF('2階 計算表'!J14="","",'2階 計算表'!J14)</f>
        <v/>
      </c>
      <c r="AA10" t="str">
        <f>IF('2階 計算表'!K14="","",'2階 計算表'!K14)</f>
        <v/>
      </c>
      <c r="AB10" t="str">
        <f>IF('2階 計算表'!L14="","",'2階 計算表'!L14)</f>
        <v/>
      </c>
      <c r="AC10" t="str">
        <f>IF('2階 計算表'!M14="","",'2階 計算表'!M14)</f>
        <v/>
      </c>
      <c r="AD10" s="3"/>
    </row>
    <row r="11" spans="1:33" x14ac:dyDescent="0.2">
      <c r="A11" t="str">
        <f>+'1階 計算表'!A15</f>
        <v>研修室</v>
      </c>
      <c r="B11" s="3" t="str">
        <f>IF(+'1階 計算表'!B15="","",'1階 計算表'!B15)</f>
        <v>１時間単位</v>
      </c>
      <c r="C11" s="3" t="str">
        <f>IF(+'1階 計算表'!C15="","",'1階 計算表'!C15)</f>
        <v>　8：30～22：00</v>
      </c>
      <c r="D11" s="3" t="str">
        <f>IF(+'1階 計算表'!D15="","",'1階 計算表'!D15)</f>
        <v/>
      </c>
      <c r="E11" s="3" t="str">
        <f>IF(+'1階 計算表'!E15="","",'1階 計算表'!E15)</f>
        <v>：</v>
      </c>
      <c r="F11" s="3" t="str">
        <f>IF(+'1階 計算表'!F15="","",'1階 計算表'!F15)</f>
        <v/>
      </c>
      <c r="G11" s="3" t="str">
        <f>IF(+'1階 計算表'!G15="","",'1階 計算表'!G15)</f>
        <v>～</v>
      </c>
      <c r="H11" s="3" t="str">
        <f>IF(+'1階 計算表'!H15="","",'1階 計算表'!H15)</f>
        <v/>
      </c>
      <c r="I11" s="3" t="str">
        <f>IF(+'1階 計算表'!I15="","",'1階 計算表'!I15)</f>
        <v>：</v>
      </c>
      <c r="J11" s="3" t="str">
        <f>IF(+'1階 計算表'!J15="","",'1階 計算表'!J15)</f>
        <v/>
      </c>
      <c r="K11" s="3">
        <f>IF(+'1階 計算表'!K15="","",'1階 計算表'!K15)</f>
        <v>0</v>
      </c>
      <c r="L11" s="3">
        <f>IF(+'1階 計算表'!L15="","",'1階 計算表'!L15)</f>
        <v>470</v>
      </c>
      <c r="M11" s="3">
        <f>IF(+'1階 計算表'!M15="","",'1階 計算表'!M15)</f>
        <v>0</v>
      </c>
      <c r="N11" s="3">
        <f>+IF(M11=0,0,1)</f>
        <v>0</v>
      </c>
      <c r="O11" s="3">
        <f>+N11</f>
        <v>0</v>
      </c>
      <c r="P11" s="3"/>
      <c r="Q11" t="str">
        <f>+'2階 計算表'!A15</f>
        <v>会議室</v>
      </c>
      <c r="R11" t="str">
        <f>IF('2階 計算表'!B15="","",'2階 計算表'!B15)</f>
        <v>１時間単位</v>
      </c>
      <c r="S11" t="str">
        <f>IF('2階 計算表'!C15="","",'2階 計算表'!C15)</f>
        <v>　8：30～22：00</v>
      </c>
      <c r="T11" t="str">
        <f>IF('2階 計算表'!D15="","",'2階 計算表'!D15)</f>
        <v/>
      </c>
      <c r="U11" t="str">
        <f>IF('2階 計算表'!E15="","",'2階 計算表'!E15)</f>
        <v>：</v>
      </c>
      <c r="V11" t="str">
        <f>IF('2階 計算表'!F15="","",'2階 計算表'!F15)</f>
        <v/>
      </c>
      <c r="W11" t="str">
        <f>IF('2階 計算表'!G15="","",'2階 計算表'!G15)</f>
        <v>～</v>
      </c>
      <c r="X11" t="str">
        <f>IF('2階 計算表'!H15="","",'2階 計算表'!H15)</f>
        <v/>
      </c>
      <c r="Y11" t="str">
        <f>IF('2階 計算表'!I15="","",'2階 計算表'!I15)</f>
        <v>：</v>
      </c>
      <c r="Z11" t="str">
        <f>IF('2階 計算表'!J15="","",'2階 計算表'!J15)</f>
        <v/>
      </c>
      <c r="AA11">
        <f>IF('2階 計算表'!K15="","",'2階 計算表'!K15)</f>
        <v>0</v>
      </c>
      <c r="AB11">
        <f>IF('2階 計算表'!L15="","",'2階 計算表'!L15)</f>
        <v>310</v>
      </c>
      <c r="AC11">
        <f>IF('2階 計算表'!M15="","",'2階 計算表'!M15)</f>
        <v>0</v>
      </c>
      <c r="AD11" s="3">
        <f>+IF(AC11=0,0,1)</f>
        <v>0</v>
      </c>
      <c r="AE11" s="3">
        <f>+AD11</f>
        <v>0</v>
      </c>
      <c r="AF11" s="3"/>
    </row>
    <row r="12" spans="1:33" x14ac:dyDescent="0.2">
      <c r="B12" s="3" t="str">
        <f>IF(+'1階 計算表'!B16="","",'1階 計算表'!B16)</f>
        <v/>
      </c>
      <c r="C12" s="3" t="str">
        <f>IF(+'1階 計算表'!C16="","",'1階 計算表'!C16)</f>
        <v/>
      </c>
      <c r="D12" s="3" t="str">
        <f>IF(+'1階 計算表'!D16="","",'1階 計算表'!D16)</f>
        <v/>
      </c>
      <c r="E12" s="3" t="str">
        <f>IF(+'1階 計算表'!E16="","",'1階 計算表'!E16)</f>
        <v/>
      </c>
      <c r="F12" s="3" t="str">
        <f>IF(+'1階 計算表'!F16="","",'1階 計算表'!F16)</f>
        <v/>
      </c>
      <c r="G12" s="3" t="str">
        <f>IF(+'1階 計算表'!G16="","",'1階 計算表'!G16)</f>
        <v/>
      </c>
      <c r="H12" s="3" t="str">
        <f>IF(+'1階 計算表'!H16="","",'1階 計算表'!H16)</f>
        <v/>
      </c>
      <c r="I12" s="3" t="str">
        <f>IF(+'1階 計算表'!I16="","",'1階 計算表'!I16)</f>
        <v/>
      </c>
      <c r="J12" s="3" t="str">
        <f>IF(+'1階 計算表'!J16="","",'1階 計算表'!J16)</f>
        <v/>
      </c>
      <c r="K12" s="3" t="str">
        <f>IF(+'1階 計算表'!K16="","",'1階 計算表'!K16)</f>
        <v/>
      </c>
      <c r="L12" s="3" t="str">
        <f>IF(+'1階 計算表'!L16="","",'1階 計算表'!L16)</f>
        <v/>
      </c>
      <c r="M12" s="3" t="str">
        <f>IF(+'1階 計算表'!M16="","",'1階 計算表'!M16)</f>
        <v/>
      </c>
      <c r="N12" s="3"/>
      <c r="O12" s="3"/>
      <c r="R12" t="str">
        <f>IF('2階 計算表'!B16="","",'2階 計算表'!B16)</f>
        <v/>
      </c>
      <c r="S12" t="str">
        <f>IF('2階 計算表'!C16="","",'2階 計算表'!C16)</f>
        <v/>
      </c>
      <c r="T12" t="str">
        <f>IF('2階 計算表'!D16="","",'2階 計算表'!D16)</f>
        <v/>
      </c>
      <c r="U12" t="str">
        <f>IF('2階 計算表'!E16="","",'2階 計算表'!E16)</f>
        <v/>
      </c>
      <c r="V12" t="str">
        <f>IF('2階 計算表'!F16="","",'2階 計算表'!F16)</f>
        <v/>
      </c>
      <c r="W12" t="str">
        <f>IF('2階 計算表'!G16="","",'2階 計算表'!G16)</f>
        <v/>
      </c>
      <c r="X12" t="str">
        <f>IF('2階 計算表'!H16="","",'2階 計算表'!H16)</f>
        <v/>
      </c>
      <c r="Y12" t="str">
        <f>IF('2階 計算表'!I16="","",'2階 計算表'!I16)</f>
        <v/>
      </c>
      <c r="Z12" t="str">
        <f>IF('2階 計算表'!J16="","",'2階 計算表'!J16)</f>
        <v/>
      </c>
      <c r="AA12" t="str">
        <f>IF('2階 計算表'!K16="","",'2階 計算表'!K16)</f>
        <v/>
      </c>
      <c r="AB12" t="str">
        <f>IF('2階 計算表'!L16="","",'2階 計算表'!L16)</f>
        <v/>
      </c>
      <c r="AC12" t="str">
        <f>IF('2階 計算表'!M16="","",'2階 計算表'!M16)</f>
        <v/>
      </c>
      <c r="AD12" s="3"/>
    </row>
    <row r="13" spans="1:33" x14ac:dyDescent="0.2">
      <c r="A13" t="str">
        <f>+'1階 計算表'!A17</f>
        <v>ホワイエ</v>
      </c>
      <c r="B13" s="3" t="str">
        <f>IF(+'1階 計算表'!B17="","",'1階 計算表'!B17)</f>
        <v>１時間単位</v>
      </c>
      <c r="C13" s="3" t="str">
        <f>IF(+'1階 計算表'!C17="","",'1階 計算表'!C17)</f>
        <v>　8：30～22：00</v>
      </c>
      <c r="D13" s="3" t="str">
        <f>IF(+'1階 計算表'!D17="","",'1階 計算表'!D17)</f>
        <v/>
      </c>
      <c r="E13" s="3" t="str">
        <f>IF(+'1階 計算表'!E17="","",'1階 計算表'!E17)</f>
        <v>：</v>
      </c>
      <c r="F13" s="3" t="str">
        <f>IF(+'1階 計算表'!F17="","",'1階 計算表'!F17)</f>
        <v/>
      </c>
      <c r="G13" s="3" t="str">
        <f>IF(+'1階 計算表'!G17="","",'1階 計算表'!G17)</f>
        <v>～</v>
      </c>
      <c r="H13" s="3" t="str">
        <f>IF(+'1階 計算表'!H17="","",'1階 計算表'!H17)</f>
        <v/>
      </c>
      <c r="I13" s="3" t="str">
        <f>IF(+'1階 計算表'!I17="","",'1階 計算表'!I17)</f>
        <v>：</v>
      </c>
      <c r="J13" s="3" t="str">
        <f>IF(+'1階 計算表'!J17="","",'1階 計算表'!J17)</f>
        <v/>
      </c>
      <c r="K13" s="3">
        <f>IF(+'1階 計算表'!K17="","",'1階 計算表'!K17)</f>
        <v>0</v>
      </c>
      <c r="L13" s="3">
        <f>IF(+'1階 計算表'!L17="","",'1階 計算表'!L17)</f>
        <v>470</v>
      </c>
      <c r="M13" s="3">
        <f>IF(+'1階 計算表'!M17="","",'1階 計算表'!M17)</f>
        <v>0</v>
      </c>
      <c r="N13" s="3">
        <f>+IF(M13=0,0,1)</f>
        <v>0</v>
      </c>
      <c r="O13" s="3">
        <f>+N13</f>
        <v>0</v>
      </c>
      <c r="P13" s="3"/>
      <c r="Q13" t="str">
        <f>+'2階 計算表'!A17</f>
        <v>産業研修室</v>
      </c>
      <c r="R13" t="str">
        <f>IF('2階 計算表'!B17="","",'2階 計算表'!B17)</f>
        <v>１時間単位</v>
      </c>
      <c r="S13" t="str">
        <f>IF('2階 計算表'!C17="","",'2階 計算表'!C17)</f>
        <v>　8：30～22：00</v>
      </c>
      <c r="T13" t="str">
        <f>IF('2階 計算表'!D17="","",'2階 計算表'!D17)</f>
        <v/>
      </c>
      <c r="U13" t="str">
        <f>IF('2階 計算表'!E17="","",'2階 計算表'!E17)</f>
        <v>：</v>
      </c>
      <c r="V13" t="str">
        <f>IF('2階 計算表'!F17="","",'2階 計算表'!F17)</f>
        <v/>
      </c>
      <c r="W13" t="str">
        <f>IF('2階 計算表'!G17="","",'2階 計算表'!G17)</f>
        <v>～</v>
      </c>
      <c r="X13" t="str">
        <f>IF('2階 計算表'!H17="","",'2階 計算表'!H17)</f>
        <v/>
      </c>
      <c r="Y13" t="str">
        <f>IF('2階 計算表'!I17="","",'2階 計算表'!I17)</f>
        <v>：</v>
      </c>
      <c r="Z13" t="str">
        <f>IF('2階 計算表'!J17="","",'2階 計算表'!J17)</f>
        <v/>
      </c>
      <c r="AA13">
        <f>IF('2階 計算表'!K17="","",'2階 計算表'!K17)</f>
        <v>0</v>
      </c>
      <c r="AB13">
        <f>IF('2階 計算表'!L17="","",'2階 計算表'!L17)</f>
        <v>310</v>
      </c>
      <c r="AC13">
        <f>IF('2階 計算表'!M17="","",'2階 計算表'!M17)</f>
        <v>0</v>
      </c>
      <c r="AD13" s="3">
        <f>+IF(AC13=0,0,1)</f>
        <v>0</v>
      </c>
      <c r="AE13" s="3">
        <f>+AD13</f>
        <v>0</v>
      </c>
      <c r="AF13" s="3"/>
    </row>
    <row r="14" spans="1:33" x14ac:dyDescent="0.2">
      <c r="B14" s="3" t="str">
        <f>IF(+'1階 計算表'!B18="","",'1階 計算表'!B18)</f>
        <v/>
      </c>
      <c r="C14" s="3" t="str">
        <f>IF(+'1階 計算表'!C18="","",'1階 計算表'!C18)</f>
        <v/>
      </c>
      <c r="D14" s="3" t="str">
        <f>IF(+'1階 計算表'!D18="","",'1階 計算表'!D18)</f>
        <v/>
      </c>
      <c r="E14" s="3" t="str">
        <f>IF(+'1階 計算表'!E18="","",'1階 計算表'!E18)</f>
        <v/>
      </c>
      <c r="F14" s="3" t="str">
        <f>IF(+'1階 計算表'!F18="","",'1階 計算表'!F18)</f>
        <v/>
      </c>
      <c r="G14" s="3" t="str">
        <f>IF(+'1階 計算表'!G18="","",'1階 計算表'!G18)</f>
        <v/>
      </c>
      <c r="H14" s="3" t="str">
        <f>IF(+'1階 計算表'!H18="","",'1階 計算表'!H18)</f>
        <v/>
      </c>
      <c r="I14" s="3" t="str">
        <f>IF(+'1階 計算表'!I18="","",'1階 計算表'!I18)</f>
        <v/>
      </c>
      <c r="J14" s="3" t="str">
        <f>IF(+'1階 計算表'!J18="","",'1階 計算表'!J18)</f>
        <v/>
      </c>
      <c r="K14" s="3" t="str">
        <f>IF(+'1階 計算表'!K18="","",'1階 計算表'!K18)</f>
        <v/>
      </c>
      <c r="L14" s="3" t="str">
        <f>IF(+'1階 計算表'!L18="","",'1階 計算表'!L18)</f>
        <v/>
      </c>
      <c r="M14" s="3" t="str">
        <f>IF(+'1階 計算表'!M18="","",'1階 計算表'!M18)</f>
        <v/>
      </c>
      <c r="N14" s="3"/>
      <c r="O14" s="3"/>
      <c r="R14" t="str">
        <f>IF('2階 計算表'!B18="","",'2階 計算表'!B18)</f>
        <v/>
      </c>
      <c r="S14" t="str">
        <f>IF('2階 計算表'!C18="","",'2階 計算表'!C18)</f>
        <v/>
      </c>
      <c r="T14" t="str">
        <f>IF('2階 計算表'!D18="","",'2階 計算表'!D18)</f>
        <v/>
      </c>
      <c r="U14" t="str">
        <f>IF('2階 計算表'!E18="","",'2階 計算表'!E18)</f>
        <v/>
      </c>
      <c r="V14" t="str">
        <f>IF('2階 計算表'!F18="","",'2階 計算表'!F18)</f>
        <v/>
      </c>
      <c r="W14" t="str">
        <f>IF('2階 計算表'!G18="","",'2階 計算表'!G18)</f>
        <v/>
      </c>
      <c r="X14" t="str">
        <f>IF('2階 計算表'!H18="","",'2階 計算表'!H18)</f>
        <v/>
      </c>
      <c r="Y14" t="str">
        <f>IF('2階 計算表'!I18="","",'2階 計算表'!I18)</f>
        <v/>
      </c>
      <c r="Z14" t="str">
        <f>IF('2階 計算表'!J18="","",'2階 計算表'!J18)</f>
        <v/>
      </c>
      <c r="AA14" t="str">
        <f>IF('2階 計算表'!K18="","",'2階 計算表'!K18)</f>
        <v/>
      </c>
      <c r="AB14" t="str">
        <f>IF('2階 計算表'!L18="","",'2階 計算表'!L18)</f>
        <v/>
      </c>
      <c r="AC14" t="str">
        <f>IF('2階 計算表'!M18="","",'2階 計算表'!M18)</f>
        <v/>
      </c>
      <c r="AD14" s="3"/>
    </row>
    <row r="15" spans="1:33" x14ac:dyDescent="0.2">
      <c r="A15" t="str">
        <f>+'1階 計算表'!A19</f>
        <v>コミュニケーションホール</v>
      </c>
      <c r="B15" s="3" t="str">
        <f>IF(+'1階 計算表'!B19="","",'1階 計算表'!B19)</f>
        <v>１時間単位</v>
      </c>
      <c r="C15" s="3" t="str">
        <f>IF(+'1階 計算表'!C19="","",'1階 計算表'!C19)</f>
        <v>　8：30～22：00</v>
      </c>
      <c r="D15" s="3" t="str">
        <f>IF(+'1階 計算表'!D19="","",'1階 計算表'!D19)</f>
        <v/>
      </c>
      <c r="E15" s="3" t="str">
        <f>IF(+'1階 計算表'!E19="","",'1階 計算表'!E19)</f>
        <v>：</v>
      </c>
      <c r="F15" s="3" t="str">
        <f>IF(+'1階 計算表'!F19="","",'1階 計算表'!F19)</f>
        <v/>
      </c>
      <c r="G15" s="3" t="str">
        <f>IF(+'1階 計算表'!G19="","",'1階 計算表'!G19)</f>
        <v>～</v>
      </c>
      <c r="H15" s="3" t="str">
        <f>IF(+'1階 計算表'!H19="","",'1階 計算表'!H19)</f>
        <v/>
      </c>
      <c r="I15" s="3" t="str">
        <f>IF(+'1階 計算表'!I19="","",'1階 計算表'!I19)</f>
        <v>：</v>
      </c>
      <c r="J15" s="3" t="str">
        <f>IF(+'1階 計算表'!J19="","",'1階 計算表'!J19)</f>
        <v/>
      </c>
      <c r="K15" s="3">
        <f>IF(+'1階 計算表'!K19="","",'1階 計算表'!K19)</f>
        <v>0</v>
      </c>
      <c r="L15" s="3">
        <f>IF(+'1階 計算表'!L19="","",'1階 計算表'!L19)</f>
        <v>470</v>
      </c>
      <c r="M15" s="3">
        <f>IF(+'1階 計算表'!M19="","",'1階 計算表'!M19)</f>
        <v>0</v>
      </c>
      <c r="N15" s="3">
        <f>+IF(M15=0,0,1)</f>
        <v>0</v>
      </c>
      <c r="O15" s="3">
        <f>+N15</f>
        <v>0</v>
      </c>
      <c r="P15" s="3"/>
      <c r="R15" t="str">
        <f>IF('2階 計算表'!B19="","",'2階 計算表'!B19)</f>
        <v/>
      </c>
      <c r="S15" t="str">
        <f>IF('2階 計算表'!C19="","",'2階 計算表'!C19)</f>
        <v/>
      </c>
      <c r="T15" t="str">
        <f>IF('2階 計算表'!D19="","",'2階 計算表'!D19)</f>
        <v/>
      </c>
      <c r="U15" t="str">
        <f>IF('2階 計算表'!E19="","",'2階 計算表'!E19)</f>
        <v/>
      </c>
      <c r="V15" t="str">
        <f>IF('2階 計算表'!F19="","",'2階 計算表'!F19)</f>
        <v/>
      </c>
      <c r="W15" t="str">
        <f>IF('2階 計算表'!G19="","",'2階 計算表'!G19)</f>
        <v/>
      </c>
      <c r="X15" t="str">
        <f>IF('2階 計算表'!H19="","",'2階 計算表'!H19)</f>
        <v/>
      </c>
      <c r="Y15" t="str">
        <f>IF('2階 計算表'!I19="","",'2階 計算表'!I19)</f>
        <v/>
      </c>
      <c r="Z15" t="str">
        <f>IF('2階 計算表'!J19="","",'2階 計算表'!J19)</f>
        <v/>
      </c>
      <c r="AA15" t="str">
        <f>IF('2階 計算表'!K19="","",'2階 計算表'!K19)</f>
        <v>２階合計</v>
      </c>
      <c r="AB15" t="str">
        <f>IF('2階 計算表'!L19="","",'2階 計算表'!L19)</f>
        <v/>
      </c>
      <c r="AC15">
        <f>IF('2階 計算表'!M19="","",'2階 計算表'!M19)</f>
        <v>0</v>
      </c>
      <c r="AD15" s="3"/>
    </row>
    <row r="16" spans="1:33" x14ac:dyDescent="0.2">
      <c r="B16" s="3" t="str">
        <f>IF(+'1階 計算表'!B20="","",'1階 計算表'!B20)</f>
        <v/>
      </c>
      <c r="C16" s="3" t="str">
        <f>IF(+'1階 計算表'!C20="","",'1階 計算表'!C20)</f>
        <v/>
      </c>
      <c r="D16" s="3" t="str">
        <f>IF(+'1階 計算表'!D20="","",'1階 計算表'!D20)</f>
        <v/>
      </c>
      <c r="E16" s="3" t="str">
        <f>IF(+'1階 計算表'!E20="","",'1階 計算表'!E20)</f>
        <v/>
      </c>
      <c r="F16" s="3" t="str">
        <f>IF(+'1階 計算表'!F20="","",'1階 計算表'!F20)</f>
        <v/>
      </c>
      <c r="G16" s="3" t="str">
        <f>IF(+'1階 計算表'!G20="","",'1階 計算表'!G20)</f>
        <v/>
      </c>
      <c r="H16" s="3" t="str">
        <f>IF(+'1階 計算表'!H20="","",'1階 計算表'!H20)</f>
        <v/>
      </c>
      <c r="I16" s="3" t="str">
        <f>IF(+'1階 計算表'!I20="","",'1階 計算表'!I20)</f>
        <v/>
      </c>
      <c r="J16" s="3" t="str">
        <f>IF(+'1階 計算表'!J20="","",'1階 計算表'!J20)</f>
        <v/>
      </c>
      <c r="K16" s="3" t="str">
        <f>IF(+'1階 計算表'!K20="","",'1階 計算表'!K20)</f>
        <v/>
      </c>
      <c r="L16" s="3" t="str">
        <f>IF(+'1階 計算表'!L20="","",'1階 計算表'!L20)</f>
        <v/>
      </c>
      <c r="M16" s="3" t="str">
        <f>IF(+'1階 計算表'!M20="","",'1階 計算表'!M20)</f>
        <v/>
      </c>
      <c r="N16" s="3"/>
      <c r="O16" s="3"/>
      <c r="AD16" s="3"/>
    </row>
    <row r="17" spans="1:30" x14ac:dyDescent="0.2">
      <c r="A17" t="str">
        <f>+'1階 計算表'!A21</f>
        <v>控室</v>
      </c>
      <c r="B17" s="3" t="str">
        <f>IF(+'1階 計算表'!B21="","",'1階 計算表'!B21)</f>
        <v>１時間単位</v>
      </c>
      <c r="C17" s="3" t="str">
        <f>IF(+'1階 計算表'!C21="","",'1階 計算表'!C21)</f>
        <v>　8：30～22：00</v>
      </c>
      <c r="D17" s="3" t="str">
        <f>IF(+'1階 計算表'!D21="","",'1階 計算表'!D21)</f>
        <v/>
      </c>
      <c r="E17" s="3" t="str">
        <f>IF(+'1階 計算表'!E21="","",'1階 計算表'!E21)</f>
        <v>：</v>
      </c>
      <c r="F17" s="3" t="str">
        <f>IF(+'1階 計算表'!F21="","",'1階 計算表'!F21)</f>
        <v/>
      </c>
      <c r="G17" s="3" t="str">
        <f>IF(+'1階 計算表'!G21="","",'1階 計算表'!G21)</f>
        <v>～</v>
      </c>
      <c r="H17" s="3" t="str">
        <f>IF(+'1階 計算表'!H21="","",'1階 計算表'!H21)</f>
        <v/>
      </c>
      <c r="I17" s="3" t="str">
        <f>IF(+'1階 計算表'!I21="","",'1階 計算表'!I21)</f>
        <v>：</v>
      </c>
      <c r="J17" s="3" t="str">
        <f>IF(+'1階 計算表'!J21="","",'1階 計算表'!J21)</f>
        <v/>
      </c>
      <c r="K17" s="3">
        <f>IF(+'1階 計算表'!K21="","",'1階 計算表'!K21)</f>
        <v>0</v>
      </c>
      <c r="L17" s="3">
        <f>IF(+'1階 計算表'!L21="","",'1階 計算表'!L21)</f>
        <v>310</v>
      </c>
      <c r="M17" s="3">
        <f>IF(+'1階 計算表'!M21="","",'1階 計算表'!M21)</f>
        <v>0</v>
      </c>
      <c r="N17" s="3">
        <f>+IF(M17=0,0,1)</f>
        <v>0</v>
      </c>
      <c r="O17" s="3">
        <f>+N17</f>
        <v>0</v>
      </c>
      <c r="P17" s="3"/>
      <c r="AD17" s="3" t="str">
        <f t="shared" ref="AD17:AD33" si="3">+IF(AC17=0,"",1)</f>
        <v/>
      </c>
    </row>
    <row r="18" spans="1:30" x14ac:dyDescent="0.2">
      <c r="B18" s="3" t="str">
        <f>IF(+'1階 計算表'!B22="","",'1階 計算表'!B22)</f>
        <v/>
      </c>
      <c r="C18" s="3" t="str">
        <f>IF(+'1階 計算表'!C22="","",'1階 計算表'!C22)</f>
        <v/>
      </c>
      <c r="D18" s="3" t="str">
        <f>IF(+'1階 計算表'!D22="","",'1階 計算表'!D22)</f>
        <v/>
      </c>
      <c r="E18" s="3" t="str">
        <f>IF(+'1階 計算表'!E22="","",'1階 計算表'!E22)</f>
        <v/>
      </c>
      <c r="F18" s="3" t="str">
        <f>IF(+'1階 計算表'!F22="","",'1階 計算表'!F22)</f>
        <v/>
      </c>
      <c r="G18" s="3" t="str">
        <f>IF(+'1階 計算表'!G22="","",'1階 計算表'!G22)</f>
        <v/>
      </c>
      <c r="H18" s="3" t="str">
        <f>IF(+'1階 計算表'!H22="","",'1階 計算表'!H22)</f>
        <v/>
      </c>
      <c r="I18" s="3" t="str">
        <f>IF(+'1階 計算表'!I22="","",'1階 計算表'!I22)</f>
        <v/>
      </c>
      <c r="J18" s="3" t="str">
        <f>IF(+'1階 計算表'!J22="","",'1階 計算表'!J22)</f>
        <v/>
      </c>
      <c r="K18" s="3" t="str">
        <f>IF(+'1階 計算表'!K22="","",'1階 計算表'!K22)</f>
        <v/>
      </c>
      <c r="L18" s="3" t="str">
        <f>IF(+'1階 計算表'!L22="","",'1階 計算表'!L22)</f>
        <v/>
      </c>
      <c r="M18" s="3" t="str">
        <f>IF(+'1階 計算表'!M22="","",'1階 計算表'!M22)</f>
        <v/>
      </c>
      <c r="N18" s="3"/>
      <c r="O18" s="3"/>
      <c r="AD18" s="3" t="str">
        <f t="shared" si="3"/>
        <v/>
      </c>
    </row>
    <row r="19" spans="1:30" x14ac:dyDescent="0.2">
      <c r="A19" t="str">
        <f>+'1階 計算表'!A23</f>
        <v>小会議室</v>
      </c>
      <c r="B19" s="3" t="str">
        <f>IF(+'1階 計算表'!B23="","",'1階 計算表'!B23)</f>
        <v>１時間単位</v>
      </c>
      <c r="C19" s="3" t="str">
        <f>IF(+'1階 計算表'!C23="","",'1階 計算表'!C23)</f>
        <v>　8：30～22：00</v>
      </c>
      <c r="D19" s="3" t="str">
        <f>IF(+'1階 計算表'!D23="","",'1階 計算表'!D23)</f>
        <v/>
      </c>
      <c r="E19" s="3" t="str">
        <f>IF(+'1階 計算表'!E23="","",'1階 計算表'!E23)</f>
        <v>：</v>
      </c>
      <c r="F19" s="3" t="str">
        <f>IF(+'1階 計算表'!F23="","",'1階 計算表'!F23)</f>
        <v/>
      </c>
      <c r="G19" s="3" t="str">
        <f>IF(+'1階 計算表'!G23="","",'1階 計算表'!G23)</f>
        <v>～</v>
      </c>
      <c r="H19" s="3" t="str">
        <f>IF(+'1階 計算表'!H23="","",'1階 計算表'!H23)</f>
        <v/>
      </c>
      <c r="I19" s="3" t="str">
        <f>IF(+'1階 計算表'!I23="","",'1階 計算表'!I23)</f>
        <v>：</v>
      </c>
      <c r="J19" s="3" t="str">
        <f>IF(+'1階 計算表'!J23="","",'1階 計算表'!J23)</f>
        <v/>
      </c>
      <c r="K19" s="3">
        <f>IF(+'1階 計算表'!K23="","",'1階 計算表'!K23)</f>
        <v>0</v>
      </c>
      <c r="L19" s="3">
        <f>IF(+'1階 計算表'!L23="","",'1階 計算表'!L23)</f>
        <v>310</v>
      </c>
      <c r="M19" s="3">
        <f>IF(+'1階 計算表'!M23="","",'1階 計算表'!M23)</f>
        <v>0</v>
      </c>
      <c r="N19" s="3">
        <f>+IF(M19=0,0,1)</f>
        <v>0</v>
      </c>
      <c r="O19" s="3">
        <f>+N19</f>
        <v>0</v>
      </c>
      <c r="P19" s="3"/>
      <c r="AD19" s="3" t="str">
        <f t="shared" si="3"/>
        <v/>
      </c>
    </row>
    <row r="20" spans="1:30" x14ac:dyDescent="0.2">
      <c r="B20" s="3" t="str">
        <f>IF(+'1階 計算表'!B24="","",'1階 計算表'!B24)</f>
        <v/>
      </c>
      <c r="C20" s="3" t="str">
        <f>IF(+'1階 計算表'!C24="","",'1階 計算表'!C24)</f>
        <v/>
      </c>
      <c r="D20" s="3" t="str">
        <f>IF(+'1階 計算表'!D24="","",'1階 計算表'!D24)</f>
        <v/>
      </c>
      <c r="E20" s="3" t="str">
        <f>IF(+'1階 計算表'!E24="","",'1階 計算表'!E24)</f>
        <v/>
      </c>
      <c r="F20" s="3" t="str">
        <f>IF(+'1階 計算表'!F24="","",'1階 計算表'!F24)</f>
        <v/>
      </c>
      <c r="G20" s="3" t="str">
        <f>IF(+'1階 計算表'!G24="","",'1階 計算表'!G24)</f>
        <v/>
      </c>
      <c r="H20" s="3" t="str">
        <f>IF(+'1階 計算表'!H24="","",'1階 計算表'!H24)</f>
        <v/>
      </c>
      <c r="I20" s="3" t="str">
        <f>IF(+'1階 計算表'!I24="","",'1階 計算表'!I24)</f>
        <v/>
      </c>
      <c r="J20" s="3" t="str">
        <f>IF(+'1階 計算表'!J24="","",'1階 計算表'!J24)</f>
        <v/>
      </c>
      <c r="K20" s="3" t="str">
        <f>IF(+'1階 計算表'!K24="","",'1階 計算表'!K24)</f>
        <v/>
      </c>
      <c r="L20" s="3" t="str">
        <f>IF(+'1階 計算表'!L24="","",'1階 計算表'!L24)</f>
        <v/>
      </c>
      <c r="M20" s="3" t="str">
        <f>IF(+'1階 計算表'!M24="","",'1階 計算表'!M24)</f>
        <v/>
      </c>
      <c r="N20" s="3"/>
      <c r="O20" s="3"/>
      <c r="AD20" s="3" t="str">
        <f t="shared" si="3"/>
        <v/>
      </c>
    </row>
    <row r="21" spans="1:30" x14ac:dyDescent="0.2">
      <c r="A21" t="str">
        <f>+'1階 計算表'!A25</f>
        <v>住民相談室</v>
      </c>
      <c r="B21" s="3" t="str">
        <f>IF(+'1階 計算表'!B25="","",'1階 計算表'!B25)</f>
        <v>１時間単位</v>
      </c>
      <c r="C21" s="3" t="str">
        <f>IF(+'1階 計算表'!C25="","",'1階 計算表'!C25)</f>
        <v>　8：30～22：00</v>
      </c>
      <c r="D21" s="3" t="str">
        <f>IF(+'1階 計算表'!D25="","",'1階 計算表'!D25)</f>
        <v/>
      </c>
      <c r="E21" s="3" t="str">
        <f>IF(+'1階 計算表'!E25="","",'1階 計算表'!E25)</f>
        <v>：</v>
      </c>
      <c r="F21" s="3" t="str">
        <f>IF(+'1階 計算表'!F25="","",'1階 計算表'!F25)</f>
        <v/>
      </c>
      <c r="G21" s="3" t="str">
        <f>IF(+'1階 計算表'!G25="","",'1階 計算表'!G25)</f>
        <v>～</v>
      </c>
      <c r="H21" s="3" t="str">
        <f>IF(+'1階 計算表'!H25="","",'1階 計算表'!H25)</f>
        <v/>
      </c>
      <c r="I21" s="3" t="str">
        <f>IF(+'1階 計算表'!I25="","",'1階 計算表'!I25)</f>
        <v>：</v>
      </c>
      <c r="J21" s="3" t="str">
        <f>IF(+'1階 計算表'!J25="","",'1階 計算表'!J25)</f>
        <v/>
      </c>
      <c r="K21" s="3">
        <f>IF(+'1階 計算表'!K25="","",'1階 計算表'!K25)</f>
        <v>0</v>
      </c>
      <c r="L21" s="3">
        <f>IF(+'1階 計算表'!L25="","",'1階 計算表'!L25)</f>
        <v>310</v>
      </c>
      <c r="M21" s="3">
        <f>IF(+'1階 計算表'!M25="","",'1階 計算表'!M25)</f>
        <v>0</v>
      </c>
      <c r="N21" s="3">
        <f>+IF(M21=0,0,1)</f>
        <v>0</v>
      </c>
      <c r="O21" s="3">
        <f>+N21</f>
        <v>0</v>
      </c>
      <c r="P21" s="3"/>
      <c r="AD21" s="3" t="str">
        <f t="shared" si="3"/>
        <v/>
      </c>
    </row>
    <row r="22" spans="1:30" x14ac:dyDescent="0.2">
      <c r="B22" s="3" t="str">
        <f>IF(+'1階 計算表'!B26="","",'1階 計算表'!B26)</f>
        <v/>
      </c>
      <c r="C22" s="3" t="str">
        <f>IF(+'1階 計算表'!C26="","",'1階 計算表'!C26)</f>
        <v/>
      </c>
      <c r="D22" s="3" t="str">
        <f>IF(+'1階 計算表'!D26="","",'1階 計算表'!D26)</f>
        <v/>
      </c>
      <c r="E22" s="3" t="str">
        <f>IF(+'1階 計算表'!E26="","",'1階 計算表'!E26)</f>
        <v/>
      </c>
      <c r="F22" s="3" t="str">
        <f>IF(+'1階 計算表'!F26="","",'1階 計算表'!F26)</f>
        <v/>
      </c>
      <c r="G22" s="3" t="str">
        <f>IF(+'1階 計算表'!G26="","",'1階 計算表'!G26)</f>
        <v/>
      </c>
      <c r="H22" s="3" t="str">
        <f>IF(+'1階 計算表'!H26="","",'1階 計算表'!H26)</f>
        <v/>
      </c>
      <c r="I22" s="3" t="str">
        <f>IF(+'1階 計算表'!I26="","",'1階 計算表'!I26)</f>
        <v/>
      </c>
      <c r="J22" s="3" t="str">
        <f>IF(+'1階 計算表'!J26="","",'1階 計算表'!J26)</f>
        <v/>
      </c>
      <c r="K22" s="3" t="str">
        <f>IF(+'1階 計算表'!K26="","",'1階 計算表'!K26)</f>
        <v/>
      </c>
      <c r="L22" s="3" t="str">
        <f>IF(+'1階 計算表'!L26="","",'1階 計算表'!L26)</f>
        <v/>
      </c>
      <c r="M22" s="3" t="str">
        <f>IF(+'1階 計算表'!M26="","",'1階 計算表'!M26)</f>
        <v/>
      </c>
      <c r="AD22" s="3"/>
    </row>
    <row r="23" spans="1:30" x14ac:dyDescent="0.2">
      <c r="B23" s="3" t="str">
        <f>IF(+'1階 計算表'!B27="","",'1階 計算表'!B27)</f>
        <v/>
      </c>
      <c r="C23" s="3" t="str">
        <f>IF(+'1階 計算表'!C27="","",'1階 計算表'!C27)</f>
        <v/>
      </c>
      <c r="D23" s="3" t="str">
        <f>IF(+'1階 計算表'!D27="","",'1階 計算表'!D27)</f>
        <v/>
      </c>
      <c r="E23" s="3" t="str">
        <f>IF(+'1階 計算表'!E27="","",'1階 計算表'!E27)</f>
        <v/>
      </c>
      <c r="F23" s="3" t="str">
        <f>IF(+'1階 計算表'!F27="","",'1階 計算表'!F27)</f>
        <v/>
      </c>
      <c r="G23" s="3" t="str">
        <f>IF(+'1階 計算表'!G27="","",'1階 計算表'!G27)</f>
        <v/>
      </c>
      <c r="H23" s="3" t="str">
        <f>IF(+'1階 計算表'!H27="","",'1階 計算表'!H27)</f>
        <v/>
      </c>
      <c r="I23" s="3" t="str">
        <f>IF(+'1階 計算表'!I27="","",'1階 計算表'!I27)</f>
        <v/>
      </c>
      <c r="J23" s="3" t="str">
        <f>IF(+'1階 計算表'!J27="","",'1階 計算表'!J27)</f>
        <v/>
      </c>
      <c r="K23" s="3" t="str">
        <f>IF(+'1階 計算表'!K27="","",'1階 計算表'!K27)</f>
        <v>１階合計</v>
      </c>
      <c r="L23" s="3" t="str">
        <f>IF(+'1階 計算表'!L27="","",'1階 計算表'!L27)</f>
        <v/>
      </c>
      <c r="M23" s="3">
        <f>IF(+'1階 計算表'!M27="","",'1階 計算表'!M27)</f>
        <v>10880</v>
      </c>
      <c r="AD23" s="3" t="str">
        <f t="shared" si="3"/>
        <v/>
      </c>
    </row>
    <row r="24" spans="1:30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AD24" s="3" t="str">
        <f t="shared" si="3"/>
        <v/>
      </c>
    </row>
    <row r="25" spans="1:30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AD25" s="3" t="str">
        <f t="shared" si="3"/>
        <v/>
      </c>
    </row>
    <row r="26" spans="1:30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AD26" s="3" t="str">
        <f t="shared" si="3"/>
        <v/>
      </c>
    </row>
    <row r="27" spans="1:30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AD27" s="3" t="str">
        <f t="shared" si="3"/>
        <v/>
      </c>
    </row>
    <row r="28" spans="1:30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AD28" s="3"/>
    </row>
    <row r="29" spans="1:30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AD29" s="3" t="str">
        <f t="shared" si="3"/>
        <v/>
      </c>
    </row>
    <row r="30" spans="1:30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AD30" s="3" t="str">
        <f t="shared" si="3"/>
        <v/>
      </c>
    </row>
    <row r="31" spans="1:30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AD31" s="3" t="str">
        <f t="shared" si="3"/>
        <v/>
      </c>
    </row>
    <row r="32" spans="1:30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AD32" s="3" t="str">
        <f t="shared" si="3"/>
        <v/>
      </c>
    </row>
    <row r="33" spans="2:30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AD33" s="3" t="str">
        <f t="shared" si="3"/>
        <v/>
      </c>
    </row>
    <row r="34" spans="2:30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30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30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30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30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30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30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30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30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30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30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30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30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3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30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workbookViewId="0">
      <selection activeCell="M26" sqref="M26"/>
    </sheetView>
  </sheetViews>
  <sheetFormatPr defaultColWidth="9" defaultRowHeight="13.2" x14ac:dyDescent="0.2"/>
  <cols>
    <col min="1" max="1" width="17.109375" style="5" customWidth="1"/>
    <col min="2" max="2" width="12.109375" style="5" customWidth="1"/>
    <col min="3" max="3" width="13.77734375" style="5" customWidth="1"/>
    <col min="4" max="4" width="3.6640625" style="5" customWidth="1"/>
    <col min="5" max="5" width="1.6640625" style="6" customWidth="1"/>
    <col min="6" max="6" width="3.6640625" style="5" customWidth="1"/>
    <col min="7" max="7" width="2.6640625" style="6" customWidth="1"/>
    <col min="8" max="8" width="3.6640625" style="5" customWidth="1"/>
    <col min="9" max="9" width="1.77734375" style="6" customWidth="1"/>
    <col min="10" max="11" width="3.6640625" style="5" customWidth="1"/>
    <col min="12" max="12" width="4.44140625" style="5" customWidth="1"/>
    <col min="13" max="13" width="7.6640625" style="5" customWidth="1"/>
    <col min="14" max="14" width="9" style="1"/>
    <col min="15" max="15" width="0.6640625" style="5" customWidth="1"/>
    <col min="16" max="16384" width="9" style="5"/>
  </cols>
  <sheetData>
    <row r="1" spans="1:15" x14ac:dyDescent="0.2">
      <c r="A1" s="4" t="s">
        <v>41</v>
      </c>
      <c r="B1" s="4"/>
      <c r="M1" s="52" t="s">
        <v>50</v>
      </c>
      <c r="N1" s="53"/>
    </row>
    <row r="2" spans="1:15" x14ac:dyDescent="0.2">
      <c r="A2" s="4"/>
      <c r="B2" s="4"/>
    </row>
    <row r="3" spans="1:15" x14ac:dyDescent="0.2">
      <c r="A3" s="4" t="str">
        <f>IF('1階 計算表'!F3="","","営利目的")</f>
        <v/>
      </c>
      <c r="B3" s="4"/>
    </row>
    <row r="4" spans="1:15" ht="15" customHeight="1" x14ac:dyDescent="0.2">
      <c r="A4" s="20" t="s">
        <v>42</v>
      </c>
      <c r="B4" s="17"/>
      <c r="C4" s="21" t="s">
        <v>44</v>
      </c>
      <c r="D4" s="48" t="s">
        <v>45</v>
      </c>
      <c r="E4" s="49"/>
      <c r="F4" s="49"/>
      <c r="G4" s="49"/>
      <c r="H4" s="49"/>
      <c r="I4" s="49"/>
      <c r="J4" s="49"/>
      <c r="K4" s="50"/>
      <c r="L4" s="51"/>
      <c r="M4" s="22" t="s">
        <v>46</v>
      </c>
      <c r="N4" s="23" t="s">
        <v>47</v>
      </c>
    </row>
    <row r="5" spans="1:15" ht="15" customHeight="1" x14ac:dyDescent="0.2">
      <c r="A5" s="16" t="str">
        <f>+'1階 計算表'!A7</f>
        <v>大ホール</v>
      </c>
      <c r="B5" s="11" t="str">
        <f>IF('1階 計算表'!$D7="","",'1階 計算表'!B7)</f>
        <v/>
      </c>
      <c r="C5" s="44" t="str">
        <f>IF('1階 計算表'!$D7="","",'1階 計算表'!C7)</f>
        <v/>
      </c>
      <c r="D5" s="11" t="str">
        <f>IF('1階 計算表'!$D7="","",'1階 計算表'!D7)</f>
        <v/>
      </c>
      <c r="E5" s="12" t="str">
        <f>IF('1階 計算表'!$D7="","",'1階 計算表'!E7)</f>
        <v/>
      </c>
      <c r="F5" s="12" t="str">
        <f>IF('1階 計算表'!$D7="","",'1階 計算表'!F7)</f>
        <v/>
      </c>
      <c r="G5" s="12" t="str">
        <f>IF('1階 計算表'!$D7="","",'1階 計算表'!G7)</f>
        <v/>
      </c>
      <c r="H5" s="12" t="str">
        <f>IF('1階 計算表'!$D7="","",'1階 計算表'!H7)</f>
        <v/>
      </c>
      <c r="I5" s="12" t="str">
        <f>IF('1階 計算表'!$D7="","",'1階 計算表'!I7)</f>
        <v/>
      </c>
      <c r="J5" s="12" t="str">
        <f>IF('1階 計算表'!$D7="","",'1階 計算表'!J7)</f>
        <v/>
      </c>
      <c r="K5" s="14" t="str">
        <f>IF('1階 計算表'!$D7="","",'1階 計算表'!K7)</f>
        <v/>
      </c>
      <c r="L5" s="12" t="str">
        <f>IF('1階 計算表'!$D7="","","時間")</f>
        <v/>
      </c>
      <c r="M5" s="11" t="str">
        <f>IF('1階 計算表'!$D7="","",'1階 計算表'!L7)</f>
        <v/>
      </c>
      <c r="N5" s="15" t="str">
        <f>IF('1階 計算表'!$D7="","",'1階 計算表'!M7)</f>
        <v/>
      </c>
      <c r="O5" s="1"/>
    </row>
    <row r="6" spans="1:15" ht="15" customHeight="1" x14ac:dyDescent="0.2">
      <c r="A6" s="17" t="str">
        <f>+'1階 計算表'!A8</f>
        <v>ステージのみ利用</v>
      </c>
      <c r="B6" s="11" t="str">
        <f>IF('1階 計算表'!$D8="","",'1階 計算表'!B8)</f>
        <v/>
      </c>
      <c r="C6" s="23" t="str">
        <f>IF('1階 計算表'!$D8="","",'1階 計算表'!C8)</f>
        <v/>
      </c>
      <c r="D6" s="11" t="str">
        <f>IF('1階 計算表'!$D8="","",'1階 計算表'!D8)</f>
        <v/>
      </c>
      <c r="E6" s="12" t="str">
        <f>IF('1階 計算表'!$D8="","",'1階 計算表'!E8)</f>
        <v/>
      </c>
      <c r="F6" s="12" t="str">
        <f>IF('1階 計算表'!$D8="","",'1階 計算表'!F8)</f>
        <v/>
      </c>
      <c r="G6" s="12" t="str">
        <f>IF('1階 計算表'!$D8="","",'1階 計算表'!G8)</f>
        <v/>
      </c>
      <c r="H6" s="12" t="str">
        <f>IF('1階 計算表'!$D8="","",'1階 計算表'!H8)</f>
        <v/>
      </c>
      <c r="I6" s="12" t="str">
        <f>IF('1階 計算表'!$D8="","",'1階 計算表'!I8)</f>
        <v/>
      </c>
      <c r="J6" s="12" t="str">
        <f>IF('1階 計算表'!$D8="","",'1階 計算表'!J8)</f>
        <v/>
      </c>
      <c r="K6" s="14" t="str">
        <f>IF('1階 計算表'!$D8="","",'1階 計算表'!K8)</f>
        <v/>
      </c>
      <c r="L6" s="12" t="str">
        <f>IF('1階 計算表'!$D8="","","時間")</f>
        <v/>
      </c>
      <c r="M6" s="11" t="str">
        <f>IF('1階 計算表'!$D8="","",'1階 計算表'!L8)</f>
        <v/>
      </c>
      <c r="N6" s="15" t="str">
        <f>IF('1階 計算表'!$D8="","",'1階 計算表'!M8)</f>
        <v/>
      </c>
    </row>
    <row r="7" spans="1:15" ht="15" customHeight="1" x14ac:dyDescent="0.2">
      <c r="A7" s="17" t="str">
        <f>+'1階 計算表'!A9</f>
        <v>大ホール空調</v>
      </c>
      <c r="B7" s="11" t="str">
        <f>IF('1階 計算表'!$D9="","",'1階 計算表'!B9)</f>
        <v>１時間単位</v>
      </c>
      <c r="C7" s="23" t="str">
        <f>IF('1階 計算表'!$D9="","",'1階 計算表'!C9)</f>
        <v>8：30～22：00</v>
      </c>
      <c r="D7" s="11">
        <f>IF('1階 計算表'!$D9="","",'1階 計算表'!D9)</f>
        <v>8</v>
      </c>
      <c r="E7" s="12" t="str">
        <f>IF('1階 計算表'!$D9="","",'1階 計算表'!E9)</f>
        <v>：</v>
      </c>
      <c r="F7" s="12">
        <f>IF('1階 計算表'!$D9="","",'1階 計算表'!F9)</f>
        <v>30</v>
      </c>
      <c r="G7" s="12" t="str">
        <f>IF('1階 計算表'!$D9="","",'1階 計算表'!G9)</f>
        <v>～</v>
      </c>
      <c r="H7" s="12">
        <f>IF('1階 計算表'!$D9="","",'1階 計算表'!H9)</f>
        <v>16</v>
      </c>
      <c r="I7" s="12" t="str">
        <f>IF('1階 計算表'!$D9="","",'1階 計算表'!I9)</f>
        <v>：</v>
      </c>
      <c r="J7" s="12">
        <f>IF('1階 計算表'!$D9="","",'1階 計算表'!J9)</f>
        <v>0</v>
      </c>
      <c r="K7" s="14">
        <f>IF('1階 計算表'!$D9="","",'1階 計算表'!K9)</f>
        <v>8</v>
      </c>
      <c r="L7" s="12" t="str">
        <f>IF('1階 計算表'!$D9="","","時間")</f>
        <v>時間</v>
      </c>
      <c r="M7" s="11">
        <f>IF('1階 計算表'!$D9="","",'1階 計算表'!L9)</f>
        <v>1360</v>
      </c>
      <c r="N7" s="15">
        <f>IF('1階 計算表'!$D9="","",'1階 計算表'!M9)</f>
        <v>10880</v>
      </c>
    </row>
    <row r="8" spans="1:15" ht="15" customHeight="1" x14ac:dyDescent="0.2">
      <c r="A8" s="18" t="str">
        <f>+'1階 計算表'!A11</f>
        <v>保養室</v>
      </c>
      <c r="B8" s="11" t="str">
        <f>IF('1階 計算表'!$D11="","",'1階 計算表'!B11)</f>
        <v/>
      </c>
      <c r="C8" s="44" t="str">
        <f>IF('1階 計算表'!$D11="","",'1階 計算表'!C13)</f>
        <v/>
      </c>
      <c r="D8" s="11" t="str">
        <f>IF('1階 計算表'!$D11="","",'1階 計算表'!D11)</f>
        <v/>
      </c>
      <c r="E8" s="12" t="str">
        <f>IF('1階 計算表'!$D11="","",'1階 計算表'!E13)</f>
        <v/>
      </c>
      <c r="F8" s="12" t="str">
        <f>IF('1階 計算表'!$D11="","",'1階 計算表'!F11)</f>
        <v/>
      </c>
      <c r="G8" s="12" t="str">
        <f>IF('1階 計算表'!$D11="","",'1階 計算表'!G13)</f>
        <v/>
      </c>
      <c r="H8" s="12" t="str">
        <f>IF('1階 計算表'!$D11="","",'1階 計算表'!H11)</f>
        <v/>
      </c>
      <c r="I8" s="12" t="str">
        <f>IF('1階 計算表'!$D11="","",'1階 計算表'!I13)</f>
        <v/>
      </c>
      <c r="J8" s="12" t="str">
        <f>IF('1階 計算表'!$D11="","",'1階 計算表'!J11)</f>
        <v/>
      </c>
      <c r="K8" s="14" t="str">
        <f>IF('1階 計算表'!$D11="","",'1階 計算表'!K11)</f>
        <v/>
      </c>
      <c r="L8" s="12" t="str">
        <f>IF('1階 計算表'!$D11="","","時間")</f>
        <v/>
      </c>
      <c r="M8" s="15" t="str">
        <f>IF('1階 計算表'!$D11="","",'1階 計算表'!L13)</f>
        <v/>
      </c>
      <c r="N8" s="15" t="str">
        <f>IF('1階 計算表'!$D11="","",'1階 計算表'!M11)</f>
        <v/>
      </c>
    </row>
    <row r="9" spans="1:15" ht="15" customHeight="1" x14ac:dyDescent="0.2">
      <c r="A9" s="18" t="str">
        <f>+'1階 計算表'!A13</f>
        <v>娯楽室</v>
      </c>
      <c r="B9" s="11" t="str">
        <f>IF('1階 計算表'!$D13="","",'1階 計算表'!B13)</f>
        <v/>
      </c>
      <c r="C9" s="44" t="str">
        <f>IF('1階 計算表'!$D13="","",'1階 計算表'!C13)</f>
        <v/>
      </c>
      <c r="D9" s="12" t="str">
        <f>IF('1階 計算表'!$D13="","",'1階 計算表'!D13)</f>
        <v/>
      </c>
      <c r="E9" s="12" t="str">
        <f>IF('1階 計算表'!$D13="","",'1階 計算表'!E13)</f>
        <v/>
      </c>
      <c r="F9" s="12" t="str">
        <f>IF('1階 計算表'!$D13="","",'1階 計算表'!F13)</f>
        <v/>
      </c>
      <c r="G9" s="12" t="str">
        <f>IF('1階 計算表'!$D13="","",'1階 計算表'!G13)</f>
        <v/>
      </c>
      <c r="H9" s="12" t="str">
        <f>IF('1階 計算表'!$D13="","",'1階 計算表'!H13)</f>
        <v/>
      </c>
      <c r="I9" s="12" t="str">
        <f>IF('1階 計算表'!$D13="","",'1階 計算表'!I13)</f>
        <v/>
      </c>
      <c r="J9" s="12" t="str">
        <f>IF('1階 計算表'!$D13="","",'1階 計算表'!J13)</f>
        <v/>
      </c>
      <c r="K9" s="14" t="str">
        <f>IF('1階 計算表'!$D13="","",'1階 計算表'!K13)</f>
        <v/>
      </c>
      <c r="L9" s="12" t="str">
        <f>IF('1階 計算表'!$D13="","","時間")</f>
        <v/>
      </c>
      <c r="M9" s="15" t="str">
        <f>IF('1階 計算表'!$D13="","",'1階 計算表'!L13)</f>
        <v/>
      </c>
      <c r="N9" s="44" t="str">
        <f>IF('1階 計算表'!$D13="","",'1階 計算表'!M13)</f>
        <v/>
      </c>
    </row>
    <row r="10" spans="1:15" ht="15" customHeight="1" x14ac:dyDescent="0.2">
      <c r="A10" s="18" t="str">
        <f>+'1階 計算表'!A15</f>
        <v>研修室</v>
      </c>
      <c r="B10" s="11" t="str">
        <f>IF('1階 計算表'!$D15="","",'1階 計算表'!B15)</f>
        <v/>
      </c>
      <c r="C10" s="12" t="str">
        <f>IF('1階 計算表'!$D15="","",'1階 計算表'!C15)</f>
        <v/>
      </c>
      <c r="D10" s="11" t="str">
        <f>IF('1階 計算表'!$D15="","",'1階 計算表'!D15)</f>
        <v/>
      </c>
      <c r="E10" s="12" t="str">
        <f>IF('1階 計算表'!$D15="","",'1階 計算表'!E15)</f>
        <v/>
      </c>
      <c r="F10" s="12" t="str">
        <f>IF('1階 計算表'!$D15="","",'1階 計算表'!F15)</f>
        <v/>
      </c>
      <c r="G10" s="12" t="str">
        <f>IF('1階 計算表'!$D15="","",'1階 計算表'!G15)</f>
        <v/>
      </c>
      <c r="H10" s="12" t="str">
        <f>IF('1階 計算表'!$D15="","",'1階 計算表'!H15)</f>
        <v/>
      </c>
      <c r="I10" s="12" t="str">
        <f>IF('1階 計算表'!$D15="","",'1階 計算表'!I15)</f>
        <v/>
      </c>
      <c r="J10" s="45" t="str">
        <f>IF('1階 計算表'!$D15="","",'1階 計算表'!J15)</f>
        <v/>
      </c>
      <c r="K10" s="12" t="str">
        <f>IF('1階 計算表'!$D15="","",'1階 計算表'!K15)</f>
        <v/>
      </c>
      <c r="L10" s="12" t="str">
        <f>IF('1階 計算表'!$D15="","","時間")</f>
        <v/>
      </c>
      <c r="M10" s="11" t="str">
        <f>IF('1階 計算表'!$D15="","",'1階 計算表'!L15)</f>
        <v/>
      </c>
      <c r="N10" s="15" t="str">
        <f>IF('1階 計算表'!$D15="","",'1階 計算表'!M15)</f>
        <v/>
      </c>
    </row>
    <row r="11" spans="1:15" ht="15" customHeight="1" x14ac:dyDescent="0.2">
      <c r="A11" s="18" t="str">
        <f>+'1階 計算表'!A17</f>
        <v>ホワイエ</v>
      </c>
      <c r="B11" s="11" t="str">
        <f>IF('1階 計算表'!$D17="","",'1階 計算表'!B17)</f>
        <v/>
      </c>
      <c r="C11" s="12" t="str">
        <f>IF('1階 計算表'!$D17="","",'1階 計算表'!C17)</f>
        <v/>
      </c>
      <c r="D11" s="11" t="str">
        <f>IF('1階 計算表'!$D17="","",'1階 計算表'!D17)</f>
        <v/>
      </c>
      <c r="E11" s="12" t="str">
        <f>IF('1階 計算表'!$D17="","",'1階 計算表'!E17)</f>
        <v/>
      </c>
      <c r="F11" s="12" t="str">
        <f>IF('1階 計算表'!$D17="","",'1階 計算表'!F17)</f>
        <v/>
      </c>
      <c r="G11" s="12" t="str">
        <f>IF('1階 計算表'!$D17="","",'1階 計算表'!G17)</f>
        <v/>
      </c>
      <c r="H11" s="12" t="str">
        <f>IF('1階 計算表'!$D17="","",'1階 計算表'!H17)</f>
        <v/>
      </c>
      <c r="I11" s="12" t="str">
        <f>IF('1階 計算表'!$D17="","",'1階 計算表'!I17)</f>
        <v/>
      </c>
      <c r="J11" s="45" t="str">
        <f>IF('1階 計算表'!$D17="","",'1階 計算表'!J17)</f>
        <v/>
      </c>
      <c r="K11" s="12" t="str">
        <f>IF('1階 計算表'!$D17="","",'1階 計算表'!K17)</f>
        <v/>
      </c>
      <c r="L11" s="12" t="str">
        <f>IF('1階 計算表'!$D17="","","時間")</f>
        <v/>
      </c>
      <c r="M11" s="11" t="str">
        <f>IF('1階 計算表'!$D17="","",'1階 計算表'!L17)</f>
        <v/>
      </c>
      <c r="N11" s="15" t="str">
        <f>IF('1階 計算表'!$D17="","",'1階 計算表'!M17)</f>
        <v/>
      </c>
    </row>
    <row r="12" spans="1:15" ht="15" customHeight="1" x14ac:dyDescent="0.2">
      <c r="A12" s="42" t="str">
        <f>+'1階 計算表'!A19</f>
        <v>コミュニケーションホール</v>
      </c>
      <c r="B12" s="11" t="str">
        <f>IF('1階 計算表'!$D19="","",'1階 計算表'!B19)</f>
        <v/>
      </c>
      <c r="C12" s="12" t="str">
        <f>IF('1階 計算表'!$D19="","",'1階 計算表'!C19)</f>
        <v/>
      </c>
      <c r="D12" s="11" t="str">
        <f>IF('1階 計算表'!$D19="","",'1階 計算表'!D19)</f>
        <v/>
      </c>
      <c r="E12" s="12" t="str">
        <f>IF('1階 計算表'!$D19="","",'1階 計算表'!E19)</f>
        <v/>
      </c>
      <c r="F12" s="12" t="str">
        <f>IF('1階 計算表'!$D19="","",'1階 計算表'!F19)</f>
        <v/>
      </c>
      <c r="G12" s="12" t="str">
        <f>IF('1階 計算表'!$D19="","",'1階 計算表'!G19)</f>
        <v/>
      </c>
      <c r="H12" s="12" t="str">
        <f>IF('1階 計算表'!$D19="","",'1階 計算表'!H19)</f>
        <v/>
      </c>
      <c r="I12" s="12" t="str">
        <f>IF('1階 計算表'!$D19="","",'1階 計算表'!I19)</f>
        <v/>
      </c>
      <c r="J12" s="45" t="str">
        <f>IF('1階 計算表'!$D19="","",'1階 計算表'!J19)</f>
        <v/>
      </c>
      <c r="K12" s="12" t="str">
        <f>IF('1階 計算表'!$D19="","",'1階 計算表'!K19)</f>
        <v/>
      </c>
      <c r="L12" s="12" t="str">
        <f>IF('1階 計算表'!$D19="","","時間")</f>
        <v/>
      </c>
      <c r="M12" s="11" t="str">
        <f>IF('1階 計算表'!$D19="","",'1階 計算表'!L19)</f>
        <v/>
      </c>
      <c r="N12" s="15" t="str">
        <f>IF('1階 計算表'!$D19="","",'1階 計算表'!M19)</f>
        <v/>
      </c>
    </row>
    <row r="13" spans="1:15" ht="15" customHeight="1" x14ac:dyDescent="0.2">
      <c r="A13" s="43" t="str">
        <f>+'1階 計算表'!A21</f>
        <v>控室</v>
      </c>
      <c r="B13" s="11" t="str">
        <f>IF('1階 計算表'!$D21="","",'1階 計算表'!B21)</f>
        <v/>
      </c>
      <c r="C13" s="12" t="str">
        <f>IF('1階 計算表'!$D21="","",'1階 計算表'!C21)</f>
        <v/>
      </c>
      <c r="D13" s="11" t="str">
        <f>IF('1階 計算表'!$D21="","",'1階 計算表'!D21)</f>
        <v/>
      </c>
      <c r="E13" s="12" t="str">
        <f>IF('1階 計算表'!$D21="","",'1階 計算表'!E21)</f>
        <v/>
      </c>
      <c r="F13" s="12" t="str">
        <f>IF('1階 計算表'!$D21="","",'1階 計算表'!F21)</f>
        <v/>
      </c>
      <c r="G13" s="12" t="str">
        <f>IF('1階 計算表'!$D21="","",'1階 計算表'!G21)</f>
        <v/>
      </c>
      <c r="H13" s="12" t="str">
        <f>IF('1階 計算表'!$D21="","",'1階 計算表'!H21)</f>
        <v/>
      </c>
      <c r="I13" s="12" t="str">
        <f>IF('1階 計算表'!$D21="","",'1階 計算表'!I21)</f>
        <v/>
      </c>
      <c r="J13" s="45" t="str">
        <f>IF('1階 計算表'!$D21="","",'1階 計算表'!J21)</f>
        <v/>
      </c>
      <c r="K13" s="12" t="str">
        <f>IF('1階 計算表'!$D21="","",'1階 計算表'!K21)</f>
        <v/>
      </c>
      <c r="L13" s="12" t="str">
        <f>IF('1階 計算表'!$D21="","","時間")</f>
        <v/>
      </c>
      <c r="M13" s="11" t="str">
        <f>IF('1階 計算表'!$D21="","",'1階 計算表'!L21)</f>
        <v/>
      </c>
      <c r="N13" s="15" t="str">
        <f>IF('1階 計算表'!$D21="","",'1階 計算表'!M21)</f>
        <v/>
      </c>
    </row>
    <row r="14" spans="1:15" ht="15" customHeight="1" x14ac:dyDescent="0.2">
      <c r="A14" s="43" t="str">
        <f>+'1階 計算表'!A23</f>
        <v>小会議室</v>
      </c>
      <c r="B14" s="11" t="str">
        <f>IF('1階 計算表'!$D23="","",'1階 計算表'!B23)</f>
        <v/>
      </c>
      <c r="C14" s="12" t="str">
        <f>IF('1階 計算表'!$D23="","",'1階 計算表'!C23)</f>
        <v/>
      </c>
      <c r="D14" s="11" t="str">
        <f>IF('1階 計算表'!$D23="","",'1階 計算表'!D23)</f>
        <v/>
      </c>
      <c r="E14" s="12" t="str">
        <f>IF('1階 計算表'!$D23="","",'1階 計算表'!E23)</f>
        <v/>
      </c>
      <c r="F14" s="12" t="str">
        <f>IF('1階 計算表'!$D23="","",'1階 計算表'!F23)</f>
        <v/>
      </c>
      <c r="G14" s="12" t="str">
        <f>IF('1階 計算表'!$D23="","",'1階 計算表'!G23)</f>
        <v/>
      </c>
      <c r="H14" s="12" t="str">
        <f>IF('1階 計算表'!$D23="","",'1階 計算表'!H23)</f>
        <v/>
      </c>
      <c r="I14" s="12" t="str">
        <f>IF('1階 計算表'!$D23="","",'1階 計算表'!I23)</f>
        <v/>
      </c>
      <c r="J14" s="45" t="str">
        <f>IF('1階 計算表'!$D23="","",'1階 計算表'!J23)</f>
        <v/>
      </c>
      <c r="K14" s="12" t="str">
        <f>IF('1階 計算表'!$D23="","",'1階 計算表'!K23)</f>
        <v/>
      </c>
      <c r="L14" s="12" t="str">
        <f>IF('1階 計算表'!$D23="","","時間")</f>
        <v/>
      </c>
      <c r="M14" s="11" t="str">
        <f>IF('1階 計算表'!$D23="","",'1階 計算表'!L23)</f>
        <v/>
      </c>
      <c r="N14" s="15" t="str">
        <f>IF('1階 計算表'!$D23="","",'1階 計算表'!M23)</f>
        <v/>
      </c>
    </row>
    <row r="15" spans="1:15" ht="15" customHeight="1" x14ac:dyDescent="0.2">
      <c r="A15" s="43" t="str">
        <f>+'1階 計算表'!A25</f>
        <v>住民相談室</v>
      </c>
      <c r="B15" s="11" t="str">
        <f>IF('1階 計算表'!$D25="","",'1階 計算表'!B25)</f>
        <v/>
      </c>
      <c r="C15" s="12" t="str">
        <f>IF('1階 計算表'!$D25="","",'1階 計算表'!C25)</f>
        <v/>
      </c>
      <c r="D15" s="11" t="str">
        <f>IF('1階 計算表'!$D25="","",'1階 計算表'!D25)</f>
        <v/>
      </c>
      <c r="E15" s="12" t="str">
        <f>IF('1階 計算表'!$D25="","",'1階 計算表'!E25)</f>
        <v/>
      </c>
      <c r="F15" s="12" t="str">
        <f>IF('1階 計算表'!$D25="","",'1階 計算表'!F25)</f>
        <v/>
      </c>
      <c r="G15" s="12" t="str">
        <f>IF('1階 計算表'!$D25="","",'1階 計算表'!G25)</f>
        <v/>
      </c>
      <c r="H15" s="12" t="str">
        <f>IF('1階 計算表'!$D25="","",'1階 計算表'!H25)</f>
        <v/>
      </c>
      <c r="I15" s="12" t="str">
        <f>IF('1階 計算表'!$D25="","",'1階 計算表'!I25)</f>
        <v/>
      </c>
      <c r="J15" s="45" t="str">
        <f>IF('1階 計算表'!$D25="","",'1階 計算表'!J25)</f>
        <v/>
      </c>
      <c r="K15" s="12" t="str">
        <f>IF('1階 計算表'!$D25="","",'1階 計算表'!K25)</f>
        <v/>
      </c>
      <c r="L15" s="12" t="str">
        <f>IF('1階 計算表'!$D25="","","時間")</f>
        <v/>
      </c>
      <c r="M15" s="11" t="str">
        <f>IF('1階 計算表'!$D25="","",'1階 計算表'!L25)</f>
        <v/>
      </c>
      <c r="N15" s="15" t="str">
        <f>IF('1階 計算表'!$D25="","",'1階 計算表'!M25)</f>
        <v/>
      </c>
    </row>
    <row r="16" spans="1:15" ht="15" customHeight="1" x14ac:dyDescent="0.2">
      <c r="A16" s="24"/>
      <c r="B16" s="7"/>
      <c r="C16" s="7"/>
      <c r="D16" s="7"/>
      <c r="E16" s="8"/>
      <c r="F16" s="7"/>
      <c r="G16" s="8"/>
      <c r="H16" s="7"/>
      <c r="I16" s="8"/>
      <c r="J16" s="7"/>
      <c r="K16" s="7"/>
      <c r="L16" s="10" t="s">
        <v>42</v>
      </c>
      <c r="M16" s="10" t="s">
        <v>48</v>
      </c>
      <c r="N16" s="10">
        <f>SUM(N5:N15)</f>
        <v>10880</v>
      </c>
    </row>
    <row r="17" spans="1:14" ht="15" customHeight="1" x14ac:dyDescent="0.2">
      <c r="A17" s="24"/>
      <c r="B17" s="7"/>
      <c r="C17" s="7"/>
      <c r="D17" s="7"/>
      <c r="E17" s="8"/>
      <c r="F17" s="7"/>
      <c r="G17" s="8"/>
      <c r="H17" s="7"/>
      <c r="I17" s="8"/>
      <c r="J17" s="7"/>
      <c r="K17" s="7"/>
      <c r="L17" s="7"/>
      <c r="M17" s="7"/>
      <c r="N17" s="7"/>
    </row>
    <row r="18" spans="1:14" ht="15" customHeight="1" x14ac:dyDescent="0.2">
      <c r="A18" s="24" t="str">
        <f>IF('2階 計算表'!F3="","","営利目的")</f>
        <v/>
      </c>
      <c r="B18" s="7"/>
      <c r="C18" s="7"/>
      <c r="D18" s="7"/>
      <c r="E18" s="8"/>
      <c r="F18" s="7"/>
      <c r="G18" s="8"/>
      <c r="H18" s="7"/>
      <c r="I18" s="8"/>
      <c r="J18" s="7"/>
      <c r="K18" s="7"/>
      <c r="L18" s="7" t="str">
        <f t="shared" ref="L18" si="0">IF(B18="","",IF(B18="午前午後","",IF(B18="午後夜間","",IF(B18="終日","","時間"))))</f>
        <v/>
      </c>
      <c r="M18" s="7"/>
      <c r="N18" s="7"/>
    </row>
    <row r="19" spans="1:14" ht="15" customHeight="1" x14ac:dyDescent="0.2">
      <c r="A19" s="25" t="s">
        <v>43</v>
      </c>
      <c r="B19" s="17"/>
      <c r="C19" s="21" t="s">
        <v>44</v>
      </c>
      <c r="D19" s="48" t="s">
        <v>45</v>
      </c>
      <c r="E19" s="49"/>
      <c r="F19" s="49"/>
      <c r="G19" s="49"/>
      <c r="H19" s="49"/>
      <c r="I19" s="49"/>
      <c r="J19" s="49"/>
      <c r="K19" s="50"/>
      <c r="L19" s="51"/>
      <c r="M19" s="22" t="s">
        <v>46</v>
      </c>
      <c r="N19" s="23" t="s">
        <v>47</v>
      </c>
    </row>
    <row r="20" spans="1:14" ht="15" customHeight="1" x14ac:dyDescent="0.2">
      <c r="A20" s="18" t="str">
        <f>+'2階 計算表'!A7</f>
        <v>集会室</v>
      </c>
      <c r="B20" s="11" t="str">
        <f>IF('2階 計算表'!$D7="","",'2階 計算表'!B7)</f>
        <v/>
      </c>
      <c r="C20" s="12" t="str">
        <f>IF('2階 計算表'!$D7="","",'2階 計算表'!C7)</f>
        <v/>
      </c>
      <c r="D20" s="11" t="str">
        <f>IF('2階 計算表'!$D7="","",'2階 計算表'!D7)</f>
        <v/>
      </c>
      <c r="E20" s="12" t="str">
        <f>IF('2階 計算表'!$D7="","",'2階 計算表'!E7)</f>
        <v/>
      </c>
      <c r="F20" s="12" t="str">
        <f>IF('2階 計算表'!$D7="","",'2階 計算表'!F7)</f>
        <v/>
      </c>
      <c r="G20" s="12" t="str">
        <f>IF('2階 計算表'!$D7="","",'2階 計算表'!G7)</f>
        <v/>
      </c>
      <c r="H20" s="12" t="str">
        <f>IF('2階 計算表'!$D7="","",'2階 計算表'!H7)</f>
        <v/>
      </c>
      <c r="I20" s="12" t="str">
        <f>IF('2階 計算表'!$D7="","",'2階 計算表'!I7)</f>
        <v/>
      </c>
      <c r="J20" s="45" t="str">
        <f>IF('2階 計算表'!$D7="","",'2階 計算表'!J7)</f>
        <v/>
      </c>
      <c r="K20" s="12" t="str">
        <f>IF('2階 計算表'!$D7="","",'2階 計算表'!K7)</f>
        <v/>
      </c>
      <c r="L20" s="12" t="str">
        <f>IF('2階 計算表'!$D7="","","時間")</f>
        <v/>
      </c>
      <c r="M20" s="11" t="str">
        <f>IF('2階 計算表'!$D7="","",'2階 計算表'!L7)</f>
        <v/>
      </c>
      <c r="N20" s="15" t="str">
        <f>IF('2階 計算表'!$D7="","",'2階 計算表'!M7)</f>
        <v/>
      </c>
    </row>
    <row r="21" spans="1:14" ht="15" customHeight="1" x14ac:dyDescent="0.2">
      <c r="A21" s="18" t="str">
        <f>+'2階 計算表'!A9</f>
        <v>調理室</v>
      </c>
      <c r="B21" s="11" t="str">
        <f>IF('2階 計算表'!$D9="","",'2階 計算表'!B9)</f>
        <v/>
      </c>
      <c r="C21" s="13" t="str">
        <f>IF('2階 計算表'!$D9="","",'2階 計算表'!C9)</f>
        <v/>
      </c>
      <c r="D21" s="11" t="str">
        <f>IF('2階 計算表'!$D9="","",'2階 計算表'!D9)</f>
        <v/>
      </c>
      <c r="E21" s="12" t="str">
        <f>IF('2階 計算表'!$D9="","",'2階 計算表'!E9)</f>
        <v/>
      </c>
      <c r="F21" s="12" t="str">
        <f>IF('2階 計算表'!$D9="","",'2階 計算表'!F9)</f>
        <v/>
      </c>
      <c r="G21" s="12" t="str">
        <f>IF('2階 計算表'!$D9="","",'2階 計算表'!G9)</f>
        <v/>
      </c>
      <c r="H21" s="12" t="str">
        <f>IF('2階 計算表'!$D9="","",'2階 計算表'!H9)</f>
        <v/>
      </c>
      <c r="I21" s="12" t="str">
        <f>IF('2階 計算表'!$D9="","",'2階 計算表'!I9)</f>
        <v/>
      </c>
      <c r="J21" s="45" t="str">
        <f>IF('2階 計算表'!$D9="","",'2階 計算表'!J9)</f>
        <v/>
      </c>
      <c r="K21" s="12" t="str">
        <f>IF('2階 計算表'!$D9="","",'2階 計算表'!K9)</f>
        <v/>
      </c>
      <c r="L21" s="12" t="str">
        <f>IF('2階 計算表'!$D9="","","時間")</f>
        <v/>
      </c>
      <c r="M21" s="11" t="str">
        <f>IF('2階 計算表'!$D9="","",'2階 計算表'!L9)</f>
        <v/>
      </c>
      <c r="N21" s="15" t="str">
        <f>IF('2階 計算表'!$D9="","",'2階 計算表'!M9)</f>
        <v/>
      </c>
    </row>
    <row r="22" spans="1:14" ht="15" customHeight="1" x14ac:dyDescent="0.2">
      <c r="A22" s="43" t="str">
        <f>+'2階 計算表'!A11</f>
        <v>青年研修室</v>
      </c>
      <c r="B22" s="11" t="str">
        <f>IF('2階 計算表'!$D11="","",'2階 計算表'!B11)</f>
        <v/>
      </c>
      <c r="C22" s="12" t="str">
        <f>IF('2階 計算表'!$D11="","",'2階 計算表'!C11)</f>
        <v/>
      </c>
      <c r="D22" s="11" t="str">
        <f>IF('2階 計算表'!$D11="","",'2階 計算表'!D11)</f>
        <v/>
      </c>
      <c r="E22" s="12" t="str">
        <f>IF('2階 計算表'!$D11="","",'2階 計算表'!E11)</f>
        <v/>
      </c>
      <c r="F22" s="12" t="str">
        <f>IF('2階 計算表'!$D11="","",'2階 計算表'!F11)</f>
        <v/>
      </c>
      <c r="G22" s="12" t="str">
        <f>IF('2階 計算表'!$D11="","",'2階 計算表'!G11)</f>
        <v/>
      </c>
      <c r="H22" s="12" t="str">
        <f>IF('2階 計算表'!$D11="","",'2階 計算表'!H11)</f>
        <v/>
      </c>
      <c r="I22" s="12" t="str">
        <f>IF('2階 計算表'!$D11="","",'2階 計算表'!I11)</f>
        <v/>
      </c>
      <c r="J22" s="45" t="str">
        <f>IF('2階 計算表'!$D11="","",'2階 計算表'!J11)</f>
        <v/>
      </c>
      <c r="K22" s="12" t="str">
        <f>IF('2階 計算表'!$D11="","",'2階 計算表'!K11)</f>
        <v/>
      </c>
      <c r="L22" s="12" t="str">
        <f>IF('2階 計算表'!$D11="","","時間")</f>
        <v/>
      </c>
      <c r="M22" s="11" t="str">
        <f>IF('2階 計算表'!$D11="","",'2階 計算表'!L11)</f>
        <v/>
      </c>
      <c r="N22" s="15" t="str">
        <f>IF('2階 計算表'!$D11="","",'2階 計算表'!M11)</f>
        <v/>
      </c>
    </row>
    <row r="23" spans="1:14" ht="15" customHeight="1" x14ac:dyDescent="0.2">
      <c r="A23" s="43" t="str">
        <f>+'2階 計算表'!A13</f>
        <v>展示ホール</v>
      </c>
      <c r="B23" s="11" t="str">
        <f>IF('2階 計算表'!$D13="","",'2階 計算表'!B13)</f>
        <v/>
      </c>
      <c r="C23" s="12" t="str">
        <f>IF('2階 計算表'!$D13="","",'2階 計算表'!C13)</f>
        <v/>
      </c>
      <c r="D23" s="11" t="str">
        <f>IF('2階 計算表'!$D13="","",'2階 計算表'!D13)</f>
        <v/>
      </c>
      <c r="E23" s="12" t="str">
        <f>IF('2階 計算表'!$D13="","",'2階 計算表'!E13)</f>
        <v/>
      </c>
      <c r="F23" s="12" t="str">
        <f>IF('2階 計算表'!$D13="","",'2階 計算表'!F13)</f>
        <v/>
      </c>
      <c r="G23" s="12" t="str">
        <f>IF('2階 計算表'!$D13="","",'2階 計算表'!G13)</f>
        <v/>
      </c>
      <c r="H23" s="12" t="str">
        <f>IF('2階 計算表'!$D13="","",'2階 計算表'!H13)</f>
        <v/>
      </c>
      <c r="I23" s="12" t="str">
        <f>IF('2階 計算表'!$D13="","",'2階 計算表'!I13)</f>
        <v/>
      </c>
      <c r="J23" s="45" t="str">
        <f>IF('2階 計算表'!$D13="","",'2階 計算表'!J13)</f>
        <v/>
      </c>
      <c r="K23" s="12" t="str">
        <f>IF('2階 計算表'!$D13="","",'2階 計算表'!K13)</f>
        <v/>
      </c>
      <c r="L23" s="12" t="str">
        <f>IF('2階 計算表'!$D13="","","時間")</f>
        <v/>
      </c>
      <c r="M23" s="11" t="str">
        <f>IF('2階 計算表'!$D13="","",'2階 計算表'!L13)</f>
        <v/>
      </c>
      <c r="N23" s="15" t="str">
        <f>IF('2階 計算表'!$D13="","",'2階 計算表'!M13)</f>
        <v/>
      </c>
    </row>
    <row r="24" spans="1:14" ht="15" customHeight="1" x14ac:dyDescent="0.2">
      <c r="A24" s="43" t="str">
        <f>+'2階 計算表'!A15</f>
        <v>会議室</v>
      </c>
      <c r="B24" s="11" t="str">
        <f>IF('2階 計算表'!$D15="","",'2階 計算表'!B15)</f>
        <v/>
      </c>
      <c r="C24" s="12" t="str">
        <f>IF('2階 計算表'!$D15="","",'2階 計算表'!C15)</f>
        <v/>
      </c>
      <c r="D24" s="11" t="str">
        <f>IF('2階 計算表'!$D15="","",'2階 計算表'!D15)</f>
        <v/>
      </c>
      <c r="E24" s="12" t="str">
        <f>IF('2階 計算表'!$D15="","",'2階 計算表'!E15)</f>
        <v/>
      </c>
      <c r="F24" s="12" t="str">
        <f>IF('2階 計算表'!$D15="","",'2階 計算表'!F15)</f>
        <v/>
      </c>
      <c r="G24" s="12" t="str">
        <f>IF('2階 計算表'!$D15="","",'2階 計算表'!G15)</f>
        <v/>
      </c>
      <c r="H24" s="12" t="str">
        <f>IF('2階 計算表'!$D15="","",'2階 計算表'!H15)</f>
        <v/>
      </c>
      <c r="I24" s="12" t="str">
        <f>IF('2階 計算表'!$D15="","",'2階 計算表'!I15)</f>
        <v/>
      </c>
      <c r="J24" s="45" t="str">
        <f>IF('2階 計算表'!$D15="","",'2階 計算表'!J15)</f>
        <v/>
      </c>
      <c r="K24" s="12" t="str">
        <f>IF('2階 計算表'!$D15="","",'2階 計算表'!K15)</f>
        <v/>
      </c>
      <c r="L24" s="12" t="str">
        <f>IF('2階 計算表'!$D15="","","時間")</f>
        <v/>
      </c>
      <c r="M24" s="11" t="str">
        <f>IF('2階 計算表'!$D15="","",'2階 計算表'!L15)</f>
        <v/>
      </c>
      <c r="N24" s="15" t="str">
        <f>IF('2階 計算表'!$D15="","",'2階 計算表'!M15)</f>
        <v/>
      </c>
    </row>
    <row r="25" spans="1:14" ht="15" customHeight="1" x14ac:dyDescent="0.2">
      <c r="A25" s="43" t="str">
        <f>+'2階 計算表'!A17</f>
        <v>産業研修室</v>
      </c>
      <c r="B25" s="11" t="str">
        <f>IF('2階 計算表'!$D17="","",'2階 計算表'!B17)</f>
        <v/>
      </c>
      <c r="C25" s="12" t="str">
        <f>IF('2階 計算表'!$D17="","",'2階 計算表'!C17)</f>
        <v/>
      </c>
      <c r="D25" s="11" t="str">
        <f>IF('2階 計算表'!$D17="","",'2階 計算表'!D17)</f>
        <v/>
      </c>
      <c r="E25" s="12" t="str">
        <f>IF('2階 計算表'!$D17="","",'2階 計算表'!E17)</f>
        <v/>
      </c>
      <c r="F25" s="12" t="str">
        <f>IF('2階 計算表'!$D17="","",'2階 計算表'!F17)</f>
        <v/>
      </c>
      <c r="G25" s="12" t="str">
        <f>IF('2階 計算表'!$D17="","",'2階 計算表'!G17)</f>
        <v/>
      </c>
      <c r="H25" s="12" t="str">
        <f>IF('2階 計算表'!$D17="","",'2階 計算表'!H17)</f>
        <v/>
      </c>
      <c r="I25" s="12" t="str">
        <f>IF('2階 計算表'!$D17="","",'2階 計算表'!I17)</f>
        <v/>
      </c>
      <c r="J25" s="45" t="str">
        <f>IF('2階 計算表'!$D17="","",'2階 計算表'!J17)</f>
        <v/>
      </c>
      <c r="K25" s="12" t="str">
        <f>IF('2階 計算表'!$D17="","",'2階 計算表'!K17)</f>
        <v/>
      </c>
      <c r="L25" s="12" t="str">
        <f>IF('2階 計算表'!$D17="","","時間")</f>
        <v/>
      </c>
      <c r="M25" s="11" t="str">
        <f>IF('2階 計算表'!$D17="","",'2階 計算表'!L17)</f>
        <v/>
      </c>
      <c r="N25" s="15" t="str">
        <f>IF('2階 計算表'!$D17="","",'2階 計算表'!M17)</f>
        <v/>
      </c>
    </row>
    <row r="26" spans="1:14" ht="15" customHeight="1" x14ac:dyDescent="0.2">
      <c r="A26" s="24"/>
      <c r="B26" s="7"/>
      <c r="C26" s="7"/>
      <c r="D26" s="7"/>
      <c r="E26" s="8"/>
      <c r="F26" s="7"/>
      <c r="G26" s="8"/>
      <c r="H26" s="7"/>
      <c r="I26" s="8"/>
      <c r="J26" s="7"/>
      <c r="K26" s="7"/>
      <c r="L26" s="7" t="s">
        <v>43</v>
      </c>
      <c r="M26" s="7" t="s">
        <v>48</v>
      </c>
      <c r="N26" s="7">
        <f>SUM(N20:N25)</f>
        <v>0</v>
      </c>
    </row>
    <row r="27" spans="1:14" ht="15" customHeight="1" x14ac:dyDescent="0.2">
      <c r="A27" s="24"/>
      <c r="B27" s="7"/>
      <c r="C27" s="7"/>
      <c r="D27" s="7"/>
      <c r="E27" s="8"/>
      <c r="F27" s="7"/>
      <c r="G27" s="8"/>
      <c r="H27" s="7"/>
      <c r="I27" s="8"/>
      <c r="J27" s="7"/>
      <c r="K27" s="7"/>
      <c r="L27" s="9"/>
      <c r="M27" s="9"/>
      <c r="N27" s="9"/>
    </row>
    <row r="28" spans="1:14" ht="15" customHeight="1" x14ac:dyDescent="0.2">
      <c r="A28" s="24"/>
      <c r="B28" s="24"/>
      <c r="C28" s="24"/>
      <c r="D28" s="24"/>
      <c r="E28" s="26"/>
      <c r="F28" s="24"/>
      <c r="G28" s="26"/>
      <c r="H28" s="24"/>
      <c r="I28" s="26"/>
      <c r="J28" s="24"/>
      <c r="K28" s="24"/>
      <c r="L28" s="27" t="s">
        <v>49</v>
      </c>
      <c r="M28" s="27"/>
      <c r="N28" s="10">
        <f>+N26+N16</f>
        <v>10880</v>
      </c>
    </row>
    <row r="29" spans="1:14" ht="15" customHeight="1" x14ac:dyDescent="0.2"/>
  </sheetData>
  <mergeCells count="3">
    <mergeCell ref="D4:L4"/>
    <mergeCell ref="D19:L19"/>
    <mergeCell ref="M1:N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例</vt:lpstr>
      <vt:lpstr>1階 計算表</vt:lpstr>
      <vt:lpstr>2階 計算表</vt:lpstr>
      <vt:lpstr>Sheet3</vt:lpstr>
      <vt:lpstr>Sheet6</vt:lpstr>
      <vt:lpstr>使用会場印刷用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2023-01-10T02:14:29Z</dcterms:modified>
</cp:coreProperties>
</file>